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进程表" sheetId="3" r:id="rId1"/>
  </sheets>
  <definedNames>
    <definedName name="_xlnm._FilterDatabase" localSheetId="0" hidden="1">进程表!$A$6:$P$176</definedName>
  </definedNames>
  <calcPr calcId="144525"/>
</workbook>
</file>

<file path=xl/sharedStrings.xml><?xml version="1.0" encoding="utf-8"?>
<sst xmlns="http://schemas.openxmlformats.org/spreadsheetml/2006/main" count="543" uniqueCount="321">
  <si>
    <t>附录2</t>
  </si>
  <si>
    <r>
      <rPr>
        <u/>
        <sz val="20"/>
        <color theme="1"/>
        <rFont val="宋体"/>
        <charset val="134"/>
        <scheme val="minor"/>
      </rPr>
      <t xml:space="preserve">  现代工商管理</t>
    </r>
    <r>
      <rPr>
        <sz val="20"/>
        <color theme="1"/>
        <rFont val="宋体"/>
        <charset val="134"/>
        <scheme val="minor"/>
      </rPr>
      <t>专业群2022级教学计划进程表</t>
    </r>
  </si>
  <si>
    <t>模块名称及比例</t>
  </si>
  <si>
    <t>课程代码</t>
  </si>
  <si>
    <t>课程名称</t>
  </si>
  <si>
    <t>学分</t>
  </si>
  <si>
    <t>课程类型</t>
  </si>
  <si>
    <t>总学时</t>
  </si>
  <si>
    <t>学时</t>
  </si>
  <si>
    <t>各学期周学时分配</t>
  </si>
  <si>
    <t>备 注</t>
  </si>
  <si>
    <t>分配</t>
  </si>
  <si>
    <t>理论</t>
  </si>
  <si>
    <t>实践</t>
  </si>
  <si>
    <t>一</t>
  </si>
  <si>
    <t>二</t>
  </si>
  <si>
    <t>三</t>
  </si>
  <si>
    <t>公共必修课 %</t>
  </si>
  <si>
    <t>G00001</t>
  </si>
  <si>
    <t>思想道德修养与法律基础</t>
  </si>
  <si>
    <t>B</t>
  </si>
  <si>
    <t>G00002</t>
  </si>
  <si>
    <t>毛泽东思想和中国特色社会主义理论体系概论</t>
  </si>
  <si>
    <t>G03445</t>
  </si>
  <si>
    <t>习近平新时代中国特色社会主义思想概论</t>
  </si>
  <si>
    <t>G00684</t>
  </si>
  <si>
    <t>体育与健康1</t>
  </si>
  <si>
    <t>G00578</t>
  </si>
  <si>
    <t>体育与健康2</t>
  </si>
  <si>
    <t>G00579</t>
  </si>
  <si>
    <t>体育与健康3</t>
  </si>
  <si>
    <t>G00004</t>
  </si>
  <si>
    <t>基础英语</t>
  </si>
  <si>
    <r>
      <rPr>
        <sz val="9"/>
        <color theme="1"/>
        <rFont val="宋体"/>
        <charset val="134"/>
      </rPr>
      <t>G</t>
    </r>
    <r>
      <rPr>
        <sz val="9"/>
        <color theme="1"/>
        <rFont val="宋体"/>
        <charset val="134"/>
      </rPr>
      <t>02727</t>
    </r>
  </si>
  <si>
    <t>信息技术</t>
  </si>
  <si>
    <t>G00826</t>
  </si>
  <si>
    <t>大学生心理健康教育</t>
  </si>
  <si>
    <t>G00010</t>
  </si>
  <si>
    <t>军事课</t>
  </si>
  <si>
    <t>2周</t>
  </si>
  <si>
    <t>含军事理论和军事训练，军训期间完成</t>
  </si>
  <si>
    <t>G00009</t>
  </si>
  <si>
    <t>形势与政策</t>
  </si>
  <si>
    <t>√</t>
  </si>
  <si>
    <t>第1-5学期进行，每学期8学时</t>
  </si>
  <si>
    <t>G01632</t>
  </si>
  <si>
    <t>生涯体验——生涯规划</t>
  </si>
  <si>
    <t>G01633</t>
  </si>
  <si>
    <t>生涯体验——创业教育</t>
  </si>
  <si>
    <t>G01634</t>
  </si>
  <si>
    <t>生涯体验——就业指导</t>
  </si>
  <si>
    <t>G00070</t>
  </si>
  <si>
    <t>应用文写作</t>
  </si>
  <si>
    <t>G02215</t>
  </si>
  <si>
    <t>劳动教育</t>
  </si>
  <si>
    <t>第1-2学期进行</t>
  </si>
  <si>
    <t>G00030</t>
  </si>
  <si>
    <t>入学教育</t>
  </si>
  <si>
    <t>2周，穿插在军训中</t>
  </si>
  <si>
    <t>“公共必修课”模块小计</t>
  </si>
  <si>
    <t>公共选修课  %</t>
  </si>
  <si>
    <t>“综合素质选修课”</t>
  </si>
  <si>
    <t>大学英语</t>
  </si>
  <si>
    <t>A</t>
  </si>
  <si>
    <t>二选一</t>
  </si>
  <si>
    <t>第1-4学期开设</t>
  </si>
  <si>
    <t>美育概论</t>
  </si>
  <si>
    <t>公共选修课</t>
  </si>
  <si>
    <r>
      <rPr>
        <b/>
        <sz val="9"/>
        <color theme="1"/>
        <rFont val="宋体"/>
        <charset val="134"/>
      </rPr>
      <t>“综合素质选修课” 模块小计（至少应选修</t>
    </r>
    <r>
      <rPr>
        <b/>
        <sz val="9"/>
        <color theme="1"/>
        <rFont val="宋体"/>
        <charset val="134"/>
      </rPr>
      <t>6</t>
    </r>
    <r>
      <rPr>
        <b/>
        <sz val="9"/>
        <color theme="1"/>
        <rFont val="宋体"/>
        <charset val="134"/>
      </rPr>
      <t>学分）</t>
    </r>
  </si>
  <si>
    <t>“公共基础课程”模块小计</t>
  </si>
  <si>
    <t>专业（群）共享课程 %</t>
  </si>
  <si>
    <t>G00150</t>
  </si>
  <si>
    <t>管理学基础</t>
  </si>
  <si>
    <t xml:space="preserve">工商、直播电商第一学期开设，营销第二学期开设， </t>
  </si>
  <si>
    <t>G00102</t>
  </si>
  <si>
    <t>经济学基础</t>
  </si>
  <si>
    <t>直播电商、营销第一学期开设，工商、会计二学期开设</t>
  </si>
  <si>
    <t>G01388</t>
  </si>
  <si>
    <t>基础会计</t>
  </si>
  <si>
    <t>工商、会计第一学期开设，直播电商、营销第二学期开设</t>
  </si>
  <si>
    <t>G01066</t>
  </si>
  <si>
    <t>经济法基础</t>
  </si>
  <si>
    <t>营销、会计第一学期开设，工商、直播电商第二学期开设</t>
  </si>
  <si>
    <t>G01094</t>
  </si>
  <si>
    <t>会计电算化</t>
  </si>
  <si>
    <t>会计专业开设</t>
  </si>
  <si>
    <t>“专业（群）共享课程”模块小计</t>
  </si>
  <si>
    <t>4个专业，每个专业最后应该是256。理论和实践会计的会有不同</t>
  </si>
  <si>
    <r>
      <rPr>
        <b/>
        <sz val="9"/>
        <color theme="1"/>
        <rFont val="宋体"/>
        <charset val="134"/>
      </rPr>
      <t xml:space="preserve">专业（群）基础课程      </t>
    </r>
    <r>
      <rPr>
        <b/>
        <sz val="9"/>
        <color theme="1"/>
        <rFont val="宋体"/>
        <charset val="134"/>
      </rPr>
      <t>%</t>
    </r>
  </si>
  <si>
    <t>(1)工商企业管理专业</t>
  </si>
  <si>
    <t>G00139</t>
  </si>
  <si>
    <t>市场调查与预测</t>
  </si>
  <si>
    <t>G01801</t>
  </si>
  <si>
    <t>创业基础</t>
  </si>
  <si>
    <t>G01345</t>
  </si>
  <si>
    <t>中小企业管理</t>
  </si>
  <si>
    <t>G01193</t>
  </si>
  <si>
    <t>成本管理</t>
  </si>
  <si>
    <t>G01202</t>
  </si>
  <si>
    <t>项目管理</t>
  </si>
  <si>
    <t>G01092</t>
  </si>
  <si>
    <t>企业沙盘模拟经营</t>
  </si>
  <si>
    <t>“工商企业管理专业”基础课模块小计</t>
  </si>
  <si>
    <t>(2)大数据与会计专业</t>
  </si>
  <si>
    <t>G01379</t>
  </si>
  <si>
    <t>大数据基础与实务</t>
  </si>
  <si>
    <t>G01429</t>
  </si>
  <si>
    <t>金融学基础</t>
  </si>
  <si>
    <t>G01422</t>
  </si>
  <si>
    <t>统计实务</t>
  </si>
  <si>
    <t>G01067</t>
  </si>
  <si>
    <t>初级会计实务</t>
  </si>
  <si>
    <t>“大数据与会计专业”基础课模块小计</t>
  </si>
  <si>
    <t>(3)市场营销专业</t>
  </si>
  <si>
    <t>G00042</t>
  </si>
  <si>
    <t>市场营销学</t>
  </si>
  <si>
    <t>G01090</t>
  </si>
  <si>
    <t>电子商务应用</t>
  </si>
  <si>
    <t>G00613</t>
  </si>
  <si>
    <t>商务礼仪</t>
  </si>
  <si>
    <t>G02820</t>
  </si>
  <si>
    <t>商务数据分析</t>
  </si>
  <si>
    <t>G00145</t>
  </si>
  <si>
    <t>消费心理学</t>
  </si>
  <si>
    <t>G01229</t>
  </si>
  <si>
    <t>产品与品牌管理</t>
  </si>
  <si>
    <t>“市场营销专业”基础课模块小计</t>
  </si>
  <si>
    <t>(4)网络营销与直播电商专业</t>
  </si>
  <si>
    <t>G03484</t>
  </si>
  <si>
    <t>直播电商基础</t>
  </si>
  <si>
    <t>G00039</t>
  </si>
  <si>
    <t>电子商务概论</t>
  </si>
  <si>
    <t>G01093</t>
  </si>
  <si>
    <t>电商直播客服</t>
  </si>
  <si>
    <t>G00138</t>
  </si>
  <si>
    <t>直播电商案例分析</t>
  </si>
  <si>
    <t>“网络营销与直播电商专业”基础课模块小计</t>
  </si>
  <si>
    <r>
      <rPr>
        <b/>
        <sz val="9"/>
        <color theme="1"/>
        <rFont val="宋体"/>
        <charset val="134"/>
      </rPr>
      <t xml:space="preserve">专业（群）核心课程      </t>
    </r>
    <r>
      <rPr>
        <b/>
        <sz val="9"/>
        <color theme="1"/>
        <rFont val="宋体"/>
        <charset val="134"/>
      </rPr>
      <t>%</t>
    </r>
  </si>
  <si>
    <t>G01196</t>
  </si>
  <si>
    <t>人力资源管理</t>
  </si>
  <si>
    <t>G00366</t>
  </si>
  <si>
    <t>供应链管理</t>
  </si>
  <si>
    <t>财务管理</t>
  </si>
  <si>
    <t>G00471</t>
  </si>
  <si>
    <t>创业创新</t>
  </si>
  <si>
    <t>G03485</t>
  </si>
  <si>
    <t>商务数据分析与应用</t>
  </si>
  <si>
    <t>G01194</t>
  </si>
  <si>
    <t>战略管理</t>
  </si>
  <si>
    <t>“工商企业管理专业”核心课模块小计</t>
  </si>
  <si>
    <t>G01208</t>
  </si>
  <si>
    <t>成本会计</t>
  </si>
  <si>
    <t>G01424</t>
  </si>
  <si>
    <t>会计报表分析</t>
  </si>
  <si>
    <t>G00935</t>
  </si>
  <si>
    <t>Excel BI在会计中的应用</t>
  </si>
  <si>
    <t>G01423</t>
  </si>
  <si>
    <t>管理会计</t>
  </si>
  <si>
    <t>G02072</t>
  </si>
  <si>
    <t>税费申报与计算</t>
  </si>
  <si>
    <t>G01205</t>
  </si>
  <si>
    <t>审计基础与实务</t>
  </si>
  <si>
    <t>G03486</t>
  </si>
  <si>
    <t>财务大数据分析</t>
  </si>
  <si>
    <t>“大数据与会计专业”核心课模块小计</t>
  </si>
  <si>
    <t>G01224</t>
  </si>
  <si>
    <t>营销策划实务</t>
  </si>
  <si>
    <t>G03487</t>
  </si>
  <si>
    <t>数字营销技术</t>
  </si>
  <si>
    <t>认证课程，对应1+X数字营销技术应用职业技能等级证书（中级）</t>
  </si>
  <si>
    <t>G00140</t>
  </si>
  <si>
    <t>商务谈判与技巧</t>
  </si>
  <si>
    <t>G00949</t>
  </si>
  <si>
    <t>广告实务</t>
  </si>
  <si>
    <t>G00135</t>
  </si>
  <si>
    <t>网络营销实务</t>
  </si>
  <si>
    <t>G02458</t>
  </si>
  <si>
    <t>新媒体营销</t>
  </si>
  <si>
    <t>G03488</t>
  </si>
  <si>
    <t>全域营销</t>
  </si>
  <si>
    <t>“市场营销专业”核心课模块小计</t>
  </si>
  <si>
    <t>专业（群）核心课程  %</t>
  </si>
  <si>
    <t>G00090</t>
  </si>
  <si>
    <t>图像处理与网店装修</t>
  </si>
  <si>
    <t>G03489</t>
  </si>
  <si>
    <t>跨境电商与直播推广</t>
  </si>
  <si>
    <t>G02941</t>
  </si>
  <si>
    <t>网络营销与策划</t>
  </si>
  <si>
    <t>G02468</t>
  </si>
  <si>
    <t>G03490</t>
  </si>
  <si>
    <t>直播平台运营与管理</t>
  </si>
  <si>
    <t>G00061</t>
  </si>
  <si>
    <t>电子商务网站设计与制作</t>
  </si>
  <si>
    <t>G02942</t>
  </si>
  <si>
    <t>移动短视频创意与制作</t>
  </si>
  <si>
    <t>“网络营销与直播电商专业”核心课模块小计</t>
  </si>
  <si>
    <t>专业（群）拓课程     %</t>
  </si>
  <si>
    <t>G00146</t>
  </si>
  <si>
    <t>客户关系管理</t>
  </si>
  <si>
    <t>G01757</t>
  </si>
  <si>
    <t>商务谈判</t>
  </si>
  <si>
    <t>G00637</t>
  </si>
  <si>
    <t>消费者心理学</t>
  </si>
  <si>
    <t>G01198</t>
  </si>
  <si>
    <t>质量管理</t>
  </si>
  <si>
    <t>G01642</t>
  </si>
  <si>
    <t>运营管理</t>
  </si>
  <si>
    <t>G00377</t>
  </si>
  <si>
    <t>连锁经营与管理</t>
  </si>
  <si>
    <t>G01197</t>
  </si>
  <si>
    <t>组织行为学</t>
  </si>
  <si>
    <t>G00153</t>
  </si>
  <si>
    <t>公共关系学</t>
  </si>
  <si>
    <t>G01712</t>
  </si>
  <si>
    <t>企业风险管理</t>
  </si>
  <si>
    <t>G01755</t>
  </si>
  <si>
    <t>品牌管理</t>
  </si>
  <si>
    <t>“工商企业管理专业”（方向）拓展课程模块小计</t>
  </si>
  <si>
    <r>
      <rPr>
        <b/>
        <sz val="9"/>
        <color theme="1"/>
        <rFont val="宋体"/>
        <charset val="134"/>
      </rPr>
      <t xml:space="preserve">专业（群）拓展课程     </t>
    </r>
    <r>
      <rPr>
        <b/>
        <sz val="9"/>
        <color theme="1"/>
        <rFont val="宋体"/>
        <charset val="134"/>
      </rPr>
      <t>%</t>
    </r>
  </si>
  <si>
    <t>纳税会计实务</t>
  </si>
  <si>
    <t>税收筹划</t>
  </si>
  <si>
    <t>G01098</t>
  </si>
  <si>
    <t>会计专业英语</t>
  </si>
  <si>
    <t>G01207</t>
  </si>
  <si>
    <t>中级会计实务</t>
  </si>
  <si>
    <t>“大数据与会计专业”（方向）拓展课程模块小计</t>
  </si>
  <si>
    <t>G03491</t>
  </si>
  <si>
    <t>直播营销</t>
  </si>
  <si>
    <t>G02924</t>
  </si>
  <si>
    <t>销售管理</t>
  </si>
  <si>
    <t>G01230</t>
  </si>
  <si>
    <t>市场营销案例分析</t>
  </si>
  <si>
    <t>“市场营销专业”（方向）拓展课程模块小计</t>
  </si>
  <si>
    <t>G03492</t>
  </si>
  <si>
    <t>互联网企业管理</t>
  </si>
  <si>
    <t>G02935</t>
  </si>
  <si>
    <t>电子商务法律法规</t>
  </si>
  <si>
    <t>G00068</t>
  </si>
  <si>
    <t>数据库及其应用</t>
  </si>
  <si>
    <t>G00136</t>
  </si>
  <si>
    <t>电子商务与金融</t>
  </si>
  <si>
    <t>G03493</t>
  </si>
  <si>
    <t>直播电商文案写作</t>
  </si>
  <si>
    <t>G03494</t>
  </si>
  <si>
    <t>网络主播职业素养</t>
  </si>
  <si>
    <t>G00143</t>
  </si>
  <si>
    <t>直播商务礼仪</t>
  </si>
  <si>
    <t>“网络营销与直播电商专业”（方向）拓展课程模块小计</t>
  </si>
  <si>
    <t>“课内教学活动”总计</t>
  </si>
  <si>
    <t>勤工助学  %</t>
  </si>
  <si>
    <r>
      <rPr>
        <sz val="9"/>
        <color theme="1"/>
        <rFont val="宋体"/>
        <charset val="134"/>
      </rPr>
      <t>专业(群</t>
    </r>
    <r>
      <rPr>
        <sz val="9"/>
        <color theme="1"/>
        <rFont val="宋体"/>
        <charset val="134"/>
      </rPr>
      <t>)</t>
    </r>
    <r>
      <rPr>
        <sz val="9"/>
        <color theme="1"/>
        <rFont val="宋体"/>
        <charset val="134"/>
      </rPr>
      <t>实践</t>
    </r>
  </si>
  <si>
    <t>G02517</t>
  </si>
  <si>
    <t>VBSE综合模拟实训</t>
  </si>
  <si>
    <t>C</t>
  </si>
  <si>
    <t>其中1周寒暑假、周末</t>
  </si>
  <si>
    <t>(1)“工商企业管理专业”实践</t>
  </si>
  <si>
    <t>G01740</t>
  </si>
  <si>
    <t>商务礼仪实训</t>
  </si>
  <si>
    <t>4周</t>
  </si>
  <si>
    <t>其中2周寒暑假、周末</t>
  </si>
  <si>
    <t>G01514</t>
  </si>
  <si>
    <t>综合管理实训</t>
  </si>
  <si>
    <t>G01635</t>
  </si>
  <si>
    <t>创业实战实训</t>
  </si>
  <si>
    <t>(2)“大数据与会计专业”实践</t>
  </si>
  <si>
    <t>G01800</t>
  </si>
  <si>
    <t>初级财务管理与分析实训</t>
  </si>
  <si>
    <t>G01380</t>
  </si>
  <si>
    <t>会计综合操作</t>
  </si>
  <si>
    <t>G01426</t>
  </si>
  <si>
    <t>报税实训</t>
  </si>
  <si>
    <t>(3)“市场营销专业”实践</t>
  </si>
  <si>
    <t>G00622</t>
  </si>
  <si>
    <t>企业经营管理沙盘模拟实训</t>
  </si>
  <si>
    <t>G01233</t>
  </si>
  <si>
    <t>营销策划实训</t>
  </si>
  <si>
    <t>G01234</t>
  </si>
  <si>
    <t>市场调查与预测实训</t>
  </si>
  <si>
    <t>商务谈判实训</t>
  </si>
  <si>
    <t>(4)“网络营销与直播电商专业”实践</t>
  </si>
  <si>
    <t>G03495</t>
  </si>
  <si>
    <t>直播营销实训</t>
  </si>
  <si>
    <t>G03496</t>
  </si>
  <si>
    <t>网店推广实训</t>
  </si>
  <si>
    <t>G01870</t>
  </si>
  <si>
    <t>客户服务管理实训</t>
  </si>
  <si>
    <t>G03497</t>
  </si>
  <si>
    <t>新媒体运营实训</t>
  </si>
  <si>
    <t>G03498</t>
  </si>
  <si>
    <t>电商直播综合实训</t>
  </si>
  <si>
    <t>“专业实习实训”模块小计</t>
  </si>
  <si>
    <t>G00031</t>
  </si>
  <si>
    <t>社会实践</t>
  </si>
  <si>
    <t>社会实践安排在暑假</t>
  </si>
  <si>
    <t>G02728</t>
  </si>
  <si>
    <t>校内集中实训</t>
  </si>
  <si>
    <t>2-4学期进行，每学期2周在校内，2周课外实践</t>
  </si>
  <si>
    <t>G02729</t>
  </si>
  <si>
    <t>校外实习实训</t>
  </si>
  <si>
    <t>G01282</t>
  </si>
  <si>
    <t>毕业顶岗实习</t>
  </si>
  <si>
    <t>14周</t>
  </si>
  <si>
    <t>G00032</t>
  </si>
  <si>
    <t>毕业论文</t>
  </si>
  <si>
    <t>1学分16学时</t>
  </si>
  <si>
    <t>“勤工助学”模块小计</t>
  </si>
  <si>
    <t>勤工助学学分不低于34，学时不低于640</t>
  </si>
  <si>
    <t>总 计</t>
  </si>
  <si>
    <t>占总学时比例（   %）</t>
  </si>
  <si>
    <t>专业名称</t>
  </si>
  <si>
    <t>A类课程比例</t>
  </si>
  <si>
    <t>B类课程理论部分</t>
  </si>
  <si>
    <t>B类课程实践部分</t>
  </si>
  <si>
    <t>C类课程比例</t>
  </si>
  <si>
    <t>理论部分</t>
  </si>
  <si>
    <r>
      <rPr>
        <b/>
        <sz val="9"/>
        <color theme="1"/>
        <rFont val="宋体"/>
        <charset val="134"/>
      </rPr>
      <t>实践部分（应在50</t>
    </r>
    <r>
      <rPr>
        <b/>
        <sz val="9"/>
        <color theme="1"/>
        <rFont val="宋体"/>
        <charset val="134"/>
      </rPr>
      <t>%以上）</t>
    </r>
  </si>
  <si>
    <r>
      <rPr>
        <b/>
        <sz val="9"/>
        <color theme="1"/>
        <rFont val="宋体"/>
        <charset val="134"/>
      </rPr>
      <t>专业</t>
    </r>
    <r>
      <rPr>
        <b/>
        <sz val="9"/>
        <color theme="1"/>
        <rFont val="宋体"/>
        <charset val="134"/>
      </rPr>
      <t>(</t>
    </r>
    <r>
      <rPr>
        <b/>
        <sz val="9"/>
        <color theme="1"/>
        <rFont val="宋体"/>
        <charset val="134"/>
      </rPr>
      <t>群</t>
    </r>
    <r>
      <rPr>
        <b/>
        <sz val="9"/>
        <color theme="1"/>
        <rFont val="宋体"/>
        <charset val="134"/>
      </rPr>
      <t>)</t>
    </r>
  </si>
  <si>
    <t>现代工商管理专业群</t>
  </si>
  <si>
    <t>执笔人（签名）</t>
  </si>
  <si>
    <t>审核人（签名）</t>
  </si>
  <si>
    <t>注：
1．“计划学时”=“周学时”×“课堂教学与课内实践周数（每学期按20周计算）”。如未排满一学期的课程，应在备注栏中注明实际上课周数。
2．课内教学活动原则上按16-18学时计1学分。校内集中实践、军事训练每周按24学时计1学分。顶岗实习每周按40学时计1学分。
3．模块比例按学分进行统计，各类课程占总学时比例按学时进行统计。
4．课程类型分为纯理论课程（A类）、理论+实践课程（B类）、纯实践课程（C类）。
5.《形势与政策》第1～5学期进行，共计40学时，每学期8学时，累计到最后一学期计1学分。顶岗实习24学分，其中12学分采用勤工助学方式顶岗实习，分散在第1-5学期，勤工助学1学分40小时折算成课堂教学24学时
6.《军事理论》在军训期间集中安排。
7.综合实践课程中的专业实习实训部分课程按专业群开设课程，部分课程分专业方向开设课程。
8.凡是有认证要求的课程必须在备注栏中注明具体认证项目及等级。
9.《生涯体验——生涯规划》、《生涯体验——创业教育》与《生涯体验——就业指导》由三创学院组织实施。
10.入学教育由学工处负责在军事期间实施，不计算学时和学分。
11.《劳动教育》课程由马克思主义学院和学工处组织实施，第1-2学期开展，每学期16学时，理论4学时，实践12学时。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</si>
</sst>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color indexed="2"/>
      <name val="宋体"/>
      <charset val="134"/>
      <scheme val="minor"/>
    </font>
    <font>
      <u/>
      <sz val="20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6.5"/>
      <color theme="1"/>
      <name val="宋体"/>
      <charset val="134"/>
    </font>
    <font>
      <sz val="9"/>
      <color indexed="2"/>
      <name val="宋体"/>
      <charset val="134"/>
    </font>
    <font>
      <sz val="6.5"/>
      <name val="宋体"/>
      <charset val="134"/>
    </font>
    <font>
      <sz val="9"/>
      <color theme="1"/>
      <name val="Times New Roman"/>
      <charset val="134"/>
    </font>
    <font>
      <b/>
      <sz val="9"/>
      <color indexed="2"/>
      <name val="宋体"/>
      <charset val="134"/>
    </font>
    <font>
      <sz val="11"/>
      <name val="宋体"/>
      <charset val="134"/>
    </font>
    <font>
      <b/>
      <sz val="9"/>
      <color theme="1"/>
      <name val="Times New Roman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9.95"/>
      <name val="FangSong_GB2312"/>
      <charset val="134"/>
    </font>
    <font>
      <sz val="6.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1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21" applyNumberFormat="0" applyAlignment="0" applyProtection="0">
      <alignment vertical="center"/>
    </xf>
    <xf numFmtId="0" fontId="32" fillId="12" borderId="17" applyNumberFormat="0" applyAlignment="0" applyProtection="0">
      <alignment vertical="center"/>
    </xf>
    <xf numFmtId="0" fontId="33" fillId="13" borderId="22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0" fillId="2" borderId="3" xfId="0" applyFill="1" applyBorder="1">
      <alignment vertical="center"/>
    </xf>
    <xf numFmtId="0" fontId="5" fillId="2" borderId="12" xfId="0" applyFont="1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0" fillId="2" borderId="14" xfId="0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justify" vertical="center"/>
    </xf>
    <xf numFmtId="0" fontId="4" fillId="2" borderId="16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10" fontId="4" fillId="2" borderId="2" xfId="11" applyNumberFormat="1" applyFont="1" applyFill="1" applyBorder="1" applyAlignment="1">
      <alignment horizontal="center" vertical="center" wrapText="1"/>
    </xf>
    <xf numFmtId="10" fontId="4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0" fontId="4" fillId="2" borderId="7" xfId="0" applyNumberFormat="1" applyFont="1" applyFill="1" applyBorder="1" applyAlignment="1">
      <alignment horizontal="center" vertical="center" wrapText="1"/>
    </xf>
    <xf numFmtId="10" fontId="4" fillId="2" borderId="7" xfId="11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7"/>
  <sheetViews>
    <sheetView tabSelected="1" workbookViewId="0">
      <pane xSplit="3" ySplit="6" topLeftCell="D117" activePane="bottomRight" state="frozen"/>
      <selection/>
      <selection pane="topRight"/>
      <selection pane="bottomLeft"/>
      <selection pane="bottomRight" activeCell="D121" sqref="D121"/>
    </sheetView>
  </sheetViews>
  <sheetFormatPr defaultColWidth="8.89090909090909" defaultRowHeight="14"/>
  <cols>
    <col min="1" max="1" width="13.1090909090909" style="1" customWidth="1"/>
    <col min="2" max="2" width="8" style="1" customWidth="1"/>
    <col min="3" max="3" width="10.4454545454545" style="1" customWidth="1"/>
    <col min="4" max="4" width="26.4454545454545" style="1" customWidth="1"/>
    <col min="5" max="5" width="7.55454545454545" style="1" customWidth="1"/>
    <col min="6" max="15" width="5.78181818181818" style="1" customWidth="1"/>
    <col min="16" max="16" width="34.3363636363636" style="1" customWidth="1"/>
    <col min="17" max="16384" width="8.89090909090909" style="1"/>
  </cols>
  <sheetData>
    <row r="1" spans="1:1">
      <c r="A1" s="1" t="s">
        <v>0</v>
      </c>
    </row>
    <row r="2" ht="27" customHeight="1" spans="1:16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15.9" customHeight="1" spans="1:16">
      <c r="A3" s="5" t="s">
        <v>2</v>
      </c>
      <c r="B3" s="6" t="s">
        <v>3</v>
      </c>
      <c r="C3" s="7"/>
      <c r="D3" s="7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20"/>
      <c r="J3" s="7" t="s">
        <v>9</v>
      </c>
      <c r="K3" s="7"/>
      <c r="L3" s="7"/>
      <c r="M3" s="7"/>
      <c r="N3" s="7"/>
      <c r="O3" s="7"/>
      <c r="P3" s="7" t="s">
        <v>10</v>
      </c>
    </row>
    <row r="4" ht="15.9" customHeight="1" spans="1:16">
      <c r="A4" s="9"/>
      <c r="B4" s="6"/>
      <c r="C4" s="7"/>
      <c r="D4" s="7"/>
      <c r="E4" s="7"/>
      <c r="F4" s="7"/>
      <c r="G4" s="7"/>
      <c r="H4" s="10" t="s">
        <v>11</v>
      </c>
      <c r="I4" s="11"/>
      <c r="J4" s="7"/>
      <c r="K4" s="7"/>
      <c r="L4" s="7"/>
      <c r="M4" s="7"/>
      <c r="N4" s="7"/>
      <c r="O4" s="7"/>
      <c r="P4" s="7"/>
    </row>
    <row r="5" ht="15.9" customHeight="1" spans="1:16">
      <c r="A5" s="9"/>
      <c r="B5" s="6"/>
      <c r="C5" s="7"/>
      <c r="D5" s="7"/>
      <c r="E5" s="7"/>
      <c r="F5" s="7"/>
      <c r="G5" s="7"/>
      <c r="H5" s="11" t="s">
        <v>12</v>
      </c>
      <c r="I5" s="23" t="s">
        <v>13</v>
      </c>
      <c r="J5" s="11" t="s">
        <v>14</v>
      </c>
      <c r="K5" s="11"/>
      <c r="L5" s="7" t="s">
        <v>15</v>
      </c>
      <c r="M5" s="7"/>
      <c r="N5" s="7" t="s">
        <v>16</v>
      </c>
      <c r="O5" s="7"/>
      <c r="P5" s="7"/>
    </row>
    <row r="6" ht="15.9" customHeight="1" spans="1:16">
      <c r="A6" s="12"/>
      <c r="B6" s="6"/>
      <c r="C6" s="7"/>
      <c r="D6" s="7"/>
      <c r="E6" s="7"/>
      <c r="F6" s="7"/>
      <c r="G6" s="7"/>
      <c r="H6" s="11"/>
      <c r="I6" s="11"/>
      <c r="J6" s="11">
        <v>1</v>
      </c>
      <c r="K6" s="11">
        <v>2</v>
      </c>
      <c r="L6" s="11">
        <v>3</v>
      </c>
      <c r="M6" s="11">
        <v>4</v>
      </c>
      <c r="N6" s="7">
        <v>5</v>
      </c>
      <c r="O6" s="7">
        <v>6</v>
      </c>
      <c r="P6" s="7"/>
    </row>
    <row r="7" ht="22.35" customHeight="1" spans="1:16">
      <c r="A7" s="6" t="s">
        <v>17</v>
      </c>
      <c r="B7" s="13" t="s">
        <v>18</v>
      </c>
      <c r="C7" s="13"/>
      <c r="D7" s="14" t="s">
        <v>19</v>
      </c>
      <c r="E7" s="14">
        <v>3</v>
      </c>
      <c r="F7" s="14" t="s">
        <v>20</v>
      </c>
      <c r="G7" s="15">
        <v>48</v>
      </c>
      <c r="H7" s="14">
        <v>24</v>
      </c>
      <c r="I7" s="14">
        <v>24</v>
      </c>
      <c r="J7" s="14">
        <v>3</v>
      </c>
      <c r="K7" s="14"/>
      <c r="L7" s="14"/>
      <c r="M7" s="14"/>
      <c r="N7" s="14"/>
      <c r="O7" s="14"/>
      <c r="P7" s="14"/>
    </row>
    <row r="8" ht="22.35" customHeight="1" spans="1:16">
      <c r="A8" s="6"/>
      <c r="B8" s="13" t="s">
        <v>21</v>
      </c>
      <c r="C8" s="13"/>
      <c r="D8" s="14" t="s">
        <v>22</v>
      </c>
      <c r="E8" s="14">
        <v>2</v>
      </c>
      <c r="F8" s="14" t="s">
        <v>20</v>
      </c>
      <c r="G8" s="15">
        <v>32</v>
      </c>
      <c r="H8" s="14">
        <v>16</v>
      </c>
      <c r="I8" s="14">
        <v>16</v>
      </c>
      <c r="J8" s="14"/>
      <c r="K8" s="14">
        <v>2</v>
      </c>
      <c r="L8" s="14"/>
      <c r="M8" s="14"/>
      <c r="N8" s="14"/>
      <c r="O8" s="14"/>
      <c r="P8" s="14"/>
    </row>
    <row r="9" ht="22.35" customHeight="1" spans="1:16">
      <c r="A9" s="6"/>
      <c r="B9" s="13" t="s">
        <v>23</v>
      </c>
      <c r="C9" s="13"/>
      <c r="D9" s="14" t="s">
        <v>24</v>
      </c>
      <c r="E9" s="14">
        <v>3</v>
      </c>
      <c r="F9" s="14" t="s">
        <v>20</v>
      </c>
      <c r="G9" s="15">
        <v>48</v>
      </c>
      <c r="H9" s="14">
        <v>24</v>
      </c>
      <c r="I9" s="14">
        <v>24</v>
      </c>
      <c r="J9" s="14"/>
      <c r="K9" s="14">
        <v>3</v>
      </c>
      <c r="L9" s="14"/>
      <c r="M9" s="14"/>
      <c r="N9" s="14"/>
      <c r="O9" s="14"/>
      <c r="P9" s="14"/>
    </row>
    <row r="10" ht="15.9" customHeight="1" spans="1:16">
      <c r="A10" s="6"/>
      <c r="B10" s="13" t="s">
        <v>25</v>
      </c>
      <c r="C10" s="13"/>
      <c r="D10" s="14" t="s">
        <v>26</v>
      </c>
      <c r="E10" s="14">
        <v>2</v>
      </c>
      <c r="F10" s="14" t="s">
        <v>20</v>
      </c>
      <c r="G10" s="15">
        <v>32</v>
      </c>
      <c r="H10" s="14">
        <v>4</v>
      </c>
      <c r="I10" s="14">
        <v>28</v>
      </c>
      <c r="J10" s="14">
        <v>2</v>
      </c>
      <c r="K10" s="14"/>
      <c r="L10" s="14"/>
      <c r="M10" s="14"/>
      <c r="N10" s="14"/>
      <c r="O10" s="14"/>
      <c r="P10" s="14"/>
    </row>
    <row r="11" ht="15.9" customHeight="1" spans="1:16">
      <c r="A11" s="6"/>
      <c r="B11" s="13" t="s">
        <v>27</v>
      </c>
      <c r="C11" s="13"/>
      <c r="D11" s="14" t="s">
        <v>28</v>
      </c>
      <c r="E11" s="14">
        <v>2</v>
      </c>
      <c r="F11" s="14" t="s">
        <v>20</v>
      </c>
      <c r="G11" s="15">
        <v>32</v>
      </c>
      <c r="H11" s="14">
        <v>4</v>
      </c>
      <c r="I11" s="14">
        <v>28</v>
      </c>
      <c r="J11" s="14"/>
      <c r="K11" s="14">
        <v>2</v>
      </c>
      <c r="L11" s="14"/>
      <c r="M11" s="14"/>
      <c r="N11" s="14"/>
      <c r="O11" s="14"/>
      <c r="P11" s="14"/>
    </row>
    <row r="12" ht="24" customHeight="1" spans="1:16">
      <c r="A12" s="6"/>
      <c r="B12" s="13" t="s">
        <v>29</v>
      </c>
      <c r="C12" s="13"/>
      <c r="D12" s="14" t="s">
        <v>30</v>
      </c>
      <c r="E12" s="14">
        <v>2</v>
      </c>
      <c r="F12" s="14" t="s">
        <v>20</v>
      </c>
      <c r="G12" s="15">
        <v>32</v>
      </c>
      <c r="H12" s="14">
        <v>4</v>
      </c>
      <c r="I12" s="14">
        <v>28</v>
      </c>
      <c r="J12" s="14"/>
      <c r="K12" s="14"/>
      <c r="L12" s="14">
        <v>2</v>
      </c>
      <c r="M12" s="14"/>
      <c r="N12" s="14"/>
      <c r="O12" s="14"/>
      <c r="P12" s="47"/>
    </row>
    <row r="13" ht="17.7" customHeight="1" spans="1:16">
      <c r="A13" s="6"/>
      <c r="B13" s="13" t="s">
        <v>31</v>
      </c>
      <c r="C13" s="13"/>
      <c r="D13" s="14" t="s">
        <v>32</v>
      </c>
      <c r="E13" s="14">
        <v>4</v>
      </c>
      <c r="F13" s="14" t="s">
        <v>20</v>
      </c>
      <c r="G13" s="15">
        <v>64</v>
      </c>
      <c r="H13" s="14">
        <v>32</v>
      </c>
      <c r="I13" s="14">
        <v>32</v>
      </c>
      <c r="J13" s="14">
        <v>4</v>
      </c>
      <c r="K13" s="14"/>
      <c r="L13" s="14"/>
      <c r="M13" s="14"/>
      <c r="N13" s="14"/>
      <c r="O13" s="14"/>
      <c r="P13" s="47"/>
    </row>
    <row r="14" ht="17.7" customHeight="1" spans="1:16">
      <c r="A14" s="6"/>
      <c r="B14" s="13" t="s">
        <v>33</v>
      </c>
      <c r="C14" s="13"/>
      <c r="D14" s="14" t="s">
        <v>34</v>
      </c>
      <c r="E14" s="14">
        <v>4</v>
      </c>
      <c r="F14" s="14" t="s">
        <v>20</v>
      </c>
      <c r="G14" s="15">
        <v>64</v>
      </c>
      <c r="H14" s="14">
        <v>32</v>
      </c>
      <c r="I14" s="14">
        <v>32</v>
      </c>
      <c r="J14" s="14"/>
      <c r="K14" s="14">
        <v>4</v>
      </c>
      <c r="L14" s="14"/>
      <c r="M14" s="14"/>
      <c r="N14" s="14"/>
      <c r="O14" s="14"/>
      <c r="P14" s="47"/>
    </row>
    <row r="15" ht="17.7" customHeight="1" spans="1:16">
      <c r="A15" s="6"/>
      <c r="B15" s="13" t="s">
        <v>35</v>
      </c>
      <c r="C15" s="13"/>
      <c r="D15" s="14" t="s">
        <v>36</v>
      </c>
      <c r="E15" s="14">
        <v>2</v>
      </c>
      <c r="F15" s="14" t="s">
        <v>20</v>
      </c>
      <c r="G15" s="15">
        <v>32</v>
      </c>
      <c r="H15" s="14">
        <v>16</v>
      </c>
      <c r="I15" s="14">
        <v>16</v>
      </c>
      <c r="J15" s="25"/>
      <c r="K15" s="14">
        <v>2</v>
      </c>
      <c r="L15" s="14"/>
      <c r="M15" s="14"/>
      <c r="N15" s="14"/>
      <c r="O15" s="14"/>
      <c r="P15" s="47"/>
    </row>
    <row r="16" ht="17.7" customHeight="1" spans="1:16">
      <c r="A16" s="6"/>
      <c r="B16" s="13" t="s">
        <v>37</v>
      </c>
      <c r="C16" s="13"/>
      <c r="D16" s="14" t="s">
        <v>38</v>
      </c>
      <c r="E16" s="14">
        <v>2</v>
      </c>
      <c r="F16" s="14" t="s">
        <v>20</v>
      </c>
      <c r="G16" s="15">
        <v>80</v>
      </c>
      <c r="H16" s="14">
        <v>32</v>
      </c>
      <c r="I16" s="14">
        <v>48</v>
      </c>
      <c r="J16" s="14" t="s">
        <v>39</v>
      </c>
      <c r="K16" s="14"/>
      <c r="L16" s="14"/>
      <c r="M16" s="14"/>
      <c r="N16" s="14"/>
      <c r="O16" s="14"/>
      <c r="P16" s="47" t="s">
        <v>40</v>
      </c>
    </row>
    <row r="17" ht="15.9" customHeight="1" spans="1:16">
      <c r="A17" s="6"/>
      <c r="B17" s="13" t="s">
        <v>41</v>
      </c>
      <c r="C17" s="13"/>
      <c r="D17" s="14" t="s">
        <v>42</v>
      </c>
      <c r="E17" s="14">
        <v>1</v>
      </c>
      <c r="F17" s="14" t="s">
        <v>20</v>
      </c>
      <c r="G17" s="15">
        <v>40</v>
      </c>
      <c r="H17" s="14">
        <v>20</v>
      </c>
      <c r="I17" s="14">
        <v>20</v>
      </c>
      <c r="J17" s="14" t="s">
        <v>43</v>
      </c>
      <c r="K17" s="14" t="s">
        <v>43</v>
      </c>
      <c r="L17" s="14" t="s">
        <v>43</v>
      </c>
      <c r="M17" s="14" t="s">
        <v>43</v>
      </c>
      <c r="N17" s="14" t="s">
        <v>43</v>
      </c>
      <c r="O17" s="14"/>
      <c r="P17" s="47" t="s">
        <v>44</v>
      </c>
    </row>
    <row r="18" ht="15.9" customHeight="1" spans="1:16">
      <c r="A18" s="6"/>
      <c r="B18" s="13" t="s">
        <v>45</v>
      </c>
      <c r="C18" s="13"/>
      <c r="D18" s="14" t="s">
        <v>46</v>
      </c>
      <c r="E18" s="14">
        <v>1</v>
      </c>
      <c r="F18" s="14" t="s">
        <v>20</v>
      </c>
      <c r="G18" s="15">
        <v>16</v>
      </c>
      <c r="H18" s="14">
        <v>10</v>
      </c>
      <c r="I18" s="14">
        <v>6</v>
      </c>
      <c r="J18" s="14"/>
      <c r="K18" s="14" t="s">
        <v>43</v>
      </c>
      <c r="L18" s="14"/>
      <c r="M18" s="14"/>
      <c r="N18" s="14"/>
      <c r="O18" s="14"/>
      <c r="P18" s="14"/>
    </row>
    <row r="19" ht="15.9" customHeight="1" spans="1:16">
      <c r="A19" s="6"/>
      <c r="B19" s="13" t="s">
        <v>47</v>
      </c>
      <c r="C19" s="13"/>
      <c r="D19" s="14" t="s">
        <v>48</v>
      </c>
      <c r="E19" s="14">
        <v>2</v>
      </c>
      <c r="F19" s="14" t="s">
        <v>20</v>
      </c>
      <c r="G19" s="15">
        <v>32</v>
      </c>
      <c r="H19" s="14">
        <v>16</v>
      </c>
      <c r="I19" s="14">
        <v>16</v>
      </c>
      <c r="J19" s="14"/>
      <c r="K19" s="14"/>
      <c r="L19" s="14" t="s">
        <v>43</v>
      </c>
      <c r="M19" s="14"/>
      <c r="N19" s="14"/>
      <c r="O19" s="14"/>
      <c r="P19" s="14"/>
    </row>
    <row r="20" ht="15.9" customHeight="1" spans="1:16">
      <c r="A20" s="6"/>
      <c r="B20" s="13" t="s">
        <v>49</v>
      </c>
      <c r="C20" s="13"/>
      <c r="D20" s="14" t="s">
        <v>50</v>
      </c>
      <c r="E20" s="14">
        <v>1</v>
      </c>
      <c r="F20" s="14" t="s">
        <v>20</v>
      </c>
      <c r="G20" s="15">
        <v>16</v>
      </c>
      <c r="H20" s="14">
        <v>8</v>
      </c>
      <c r="I20" s="14">
        <v>8</v>
      </c>
      <c r="J20" s="14"/>
      <c r="K20" s="14"/>
      <c r="L20" s="14"/>
      <c r="M20" s="14"/>
      <c r="N20" s="14" t="s">
        <v>43</v>
      </c>
      <c r="O20" s="14"/>
      <c r="P20" s="14"/>
    </row>
    <row r="21" ht="15.9" customHeight="1" spans="1:16">
      <c r="A21" s="6"/>
      <c r="B21" s="13" t="s">
        <v>51</v>
      </c>
      <c r="C21" s="13"/>
      <c r="D21" s="14" t="s">
        <v>52</v>
      </c>
      <c r="E21" s="14">
        <v>2</v>
      </c>
      <c r="F21" s="14" t="s">
        <v>20</v>
      </c>
      <c r="G21" s="15">
        <v>32</v>
      </c>
      <c r="H21" s="14">
        <v>16</v>
      </c>
      <c r="I21" s="14">
        <v>16</v>
      </c>
      <c r="J21" s="14">
        <v>2</v>
      </c>
      <c r="K21" s="14"/>
      <c r="L21" s="14"/>
      <c r="M21" s="14"/>
      <c r="N21" s="14"/>
      <c r="O21" s="14"/>
      <c r="P21" s="48"/>
    </row>
    <row r="22" ht="15.9" customHeight="1" spans="1:16">
      <c r="A22" s="6"/>
      <c r="B22" s="16" t="s">
        <v>53</v>
      </c>
      <c r="C22" s="17"/>
      <c r="D22" s="17" t="s">
        <v>54</v>
      </c>
      <c r="E22" s="14">
        <v>1</v>
      </c>
      <c r="F22" s="17" t="s">
        <v>20</v>
      </c>
      <c r="G22" s="17">
        <v>16</v>
      </c>
      <c r="H22" s="17">
        <v>4</v>
      </c>
      <c r="I22" s="17">
        <v>12</v>
      </c>
      <c r="J22" s="17" t="s">
        <v>43</v>
      </c>
      <c r="K22" s="17" t="s">
        <v>43</v>
      </c>
      <c r="L22" s="49"/>
      <c r="M22" s="49"/>
      <c r="N22" s="49"/>
      <c r="O22" s="49"/>
      <c r="P22" s="50" t="s">
        <v>55</v>
      </c>
    </row>
    <row r="23" ht="24" customHeight="1" spans="1:16">
      <c r="A23" s="6"/>
      <c r="B23" s="18" t="s">
        <v>56</v>
      </c>
      <c r="C23" s="13"/>
      <c r="D23" s="14" t="s">
        <v>57</v>
      </c>
      <c r="E23" s="14"/>
      <c r="F23" s="14"/>
      <c r="G23" s="15"/>
      <c r="H23" s="14"/>
      <c r="I23" s="14"/>
      <c r="J23" s="14" t="s">
        <v>43</v>
      </c>
      <c r="K23" s="14"/>
      <c r="L23" s="14"/>
      <c r="M23" s="14"/>
      <c r="N23" s="14"/>
      <c r="O23" s="14"/>
      <c r="P23" s="50" t="s">
        <v>58</v>
      </c>
    </row>
    <row r="24" s="1" customFormat="1" ht="21.9" customHeight="1" spans="1:16">
      <c r="A24" s="6"/>
      <c r="B24" s="10" t="s">
        <v>59</v>
      </c>
      <c r="C24" s="10"/>
      <c r="D24" s="11"/>
      <c r="E24" s="11">
        <f>SUM(E7:E23)</f>
        <v>34</v>
      </c>
      <c r="F24" s="11">
        <f t="shared" ref="F24:O24" si="0">SUM(F7:F23)</f>
        <v>0</v>
      </c>
      <c r="G24" s="11">
        <f t="shared" si="0"/>
        <v>616</v>
      </c>
      <c r="H24" s="11">
        <f t="shared" si="0"/>
        <v>262</v>
      </c>
      <c r="I24" s="11">
        <f t="shared" si="0"/>
        <v>354</v>
      </c>
      <c r="J24" s="11">
        <f t="shared" si="0"/>
        <v>11</v>
      </c>
      <c r="K24" s="11">
        <f t="shared" si="0"/>
        <v>13</v>
      </c>
      <c r="L24" s="11">
        <f t="shared" si="0"/>
        <v>2</v>
      </c>
      <c r="M24" s="11">
        <f t="shared" si="0"/>
        <v>0</v>
      </c>
      <c r="N24" s="11">
        <f t="shared" si="0"/>
        <v>0</v>
      </c>
      <c r="O24" s="11">
        <f t="shared" si="0"/>
        <v>0</v>
      </c>
      <c r="P24" s="11"/>
    </row>
    <row r="25" ht="15.9" customHeight="1" spans="1:16">
      <c r="A25" s="19" t="s">
        <v>60</v>
      </c>
      <c r="B25" s="8" t="s">
        <v>61</v>
      </c>
      <c r="C25" s="20"/>
      <c r="D25" s="11" t="s">
        <v>62</v>
      </c>
      <c r="E25" s="17">
        <v>2</v>
      </c>
      <c r="F25" s="17" t="s">
        <v>63</v>
      </c>
      <c r="G25" s="17">
        <v>32</v>
      </c>
      <c r="H25" s="17">
        <v>2</v>
      </c>
      <c r="I25" s="17">
        <v>0</v>
      </c>
      <c r="J25" s="11"/>
      <c r="K25" s="11"/>
      <c r="L25" s="11"/>
      <c r="M25" s="11"/>
      <c r="N25" s="11"/>
      <c r="O25" s="11"/>
      <c r="P25" s="51" t="s">
        <v>64</v>
      </c>
    </row>
    <row r="26" ht="15.9" customHeight="1" spans="1:16">
      <c r="A26" s="21"/>
      <c r="B26" s="22" t="s">
        <v>65</v>
      </c>
      <c r="C26" s="23"/>
      <c r="D26" s="11" t="s">
        <v>66</v>
      </c>
      <c r="E26" s="17">
        <v>2</v>
      </c>
      <c r="F26" s="17" t="s">
        <v>63</v>
      </c>
      <c r="G26" s="17">
        <v>32</v>
      </c>
      <c r="H26" s="17">
        <v>2</v>
      </c>
      <c r="I26" s="17">
        <v>0</v>
      </c>
      <c r="J26" s="11">
        <v>2</v>
      </c>
      <c r="K26" s="11"/>
      <c r="L26" s="11"/>
      <c r="M26" s="11"/>
      <c r="N26" s="11"/>
      <c r="O26" s="11"/>
      <c r="P26" s="48"/>
    </row>
    <row r="27" ht="15.9" customHeight="1" spans="1:16">
      <c r="A27" s="21"/>
      <c r="B27" s="24"/>
      <c r="C27" s="25"/>
      <c r="D27" s="11" t="s">
        <v>67</v>
      </c>
      <c r="E27" s="17">
        <v>4</v>
      </c>
      <c r="F27" s="17" t="s">
        <v>63</v>
      </c>
      <c r="G27" s="17">
        <v>64</v>
      </c>
      <c r="H27" s="17">
        <v>4</v>
      </c>
      <c r="I27" s="17">
        <v>0</v>
      </c>
      <c r="J27" s="11"/>
      <c r="K27" s="17" t="s">
        <v>43</v>
      </c>
      <c r="L27" s="17" t="s">
        <v>43</v>
      </c>
      <c r="M27" s="17" t="s">
        <v>43</v>
      </c>
      <c r="N27" s="17" t="s">
        <v>43</v>
      </c>
      <c r="O27" s="17" t="s">
        <v>43</v>
      </c>
      <c r="P27" s="47"/>
    </row>
    <row r="28" ht="22.35" customHeight="1" spans="1:16">
      <c r="A28" s="26"/>
      <c r="B28" s="11" t="s">
        <v>68</v>
      </c>
      <c r="C28" s="11"/>
      <c r="D28" s="11"/>
      <c r="E28" s="17">
        <v>6</v>
      </c>
      <c r="F28" s="17" t="s">
        <v>63</v>
      </c>
      <c r="G28" s="17">
        <v>96</v>
      </c>
      <c r="H28" s="17">
        <v>96</v>
      </c>
      <c r="I28" s="17">
        <v>0</v>
      </c>
      <c r="J28" s="11">
        <v>2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4"/>
    </row>
    <row r="29" ht="15.9" customHeight="1" spans="1:16">
      <c r="A29" s="27" t="s">
        <v>69</v>
      </c>
      <c r="B29" s="28"/>
      <c r="C29" s="28"/>
      <c r="D29" s="7"/>
      <c r="E29" s="14">
        <f>E24+E28</f>
        <v>40</v>
      </c>
      <c r="F29" s="14"/>
      <c r="G29" s="14">
        <f t="shared" ref="F29:O29" si="1">G24+G28</f>
        <v>712</v>
      </c>
      <c r="H29" s="14">
        <f t="shared" si="1"/>
        <v>358</v>
      </c>
      <c r="I29" s="14">
        <f t="shared" si="1"/>
        <v>354</v>
      </c>
      <c r="J29" s="14">
        <f t="shared" si="1"/>
        <v>13</v>
      </c>
      <c r="K29" s="14">
        <f t="shared" si="1"/>
        <v>13</v>
      </c>
      <c r="L29" s="14">
        <f t="shared" si="1"/>
        <v>2</v>
      </c>
      <c r="M29" s="14">
        <f t="shared" si="1"/>
        <v>0</v>
      </c>
      <c r="N29" s="14">
        <f t="shared" si="1"/>
        <v>0</v>
      </c>
      <c r="O29" s="14">
        <f t="shared" si="1"/>
        <v>0</v>
      </c>
      <c r="P29" s="14"/>
    </row>
    <row r="30" ht="15.9" customHeight="1" spans="1:16">
      <c r="A30" s="6" t="s">
        <v>70</v>
      </c>
      <c r="B30" s="29" t="s">
        <v>71</v>
      </c>
      <c r="C30" s="29"/>
      <c r="D30" s="30" t="s">
        <v>72</v>
      </c>
      <c r="E30" s="17">
        <v>4</v>
      </c>
      <c r="F30" s="17" t="s">
        <v>20</v>
      </c>
      <c r="G30" s="17">
        <v>64</v>
      </c>
      <c r="H30" s="17">
        <v>48</v>
      </c>
      <c r="I30" s="17">
        <v>16</v>
      </c>
      <c r="J30" s="17">
        <v>4</v>
      </c>
      <c r="K30" s="17">
        <v>4</v>
      </c>
      <c r="L30" s="52"/>
      <c r="M30" s="52"/>
      <c r="N30" s="53"/>
      <c r="O30" s="14"/>
      <c r="P30" s="50" t="s">
        <v>73</v>
      </c>
    </row>
    <row r="31" ht="15.9" customHeight="1" spans="1:16">
      <c r="A31" s="6"/>
      <c r="B31" s="29" t="s">
        <v>74</v>
      </c>
      <c r="C31" s="29"/>
      <c r="D31" s="30" t="s">
        <v>75</v>
      </c>
      <c r="E31" s="17">
        <v>4</v>
      </c>
      <c r="F31" s="17" t="s">
        <v>20</v>
      </c>
      <c r="G31" s="17">
        <v>64</v>
      </c>
      <c r="H31" s="17">
        <v>48</v>
      </c>
      <c r="I31" s="17">
        <v>16</v>
      </c>
      <c r="J31" s="17">
        <v>4</v>
      </c>
      <c r="K31" s="17">
        <v>4</v>
      </c>
      <c r="L31" s="52"/>
      <c r="M31" s="52"/>
      <c r="N31" s="52"/>
      <c r="O31" s="52"/>
      <c r="P31" s="50" t="s">
        <v>76</v>
      </c>
    </row>
    <row r="32" ht="15.9" customHeight="1" spans="1:16">
      <c r="A32" s="6"/>
      <c r="B32" s="29" t="s">
        <v>77</v>
      </c>
      <c r="C32" s="29"/>
      <c r="D32" s="30" t="s">
        <v>78</v>
      </c>
      <c r="E32" s="17">
        <v>4</v>
      </c>
      <c r="F32" s="17" t="s">
        <v>20</v>
      </c>
      <c r="G32" s="17">
        <v>64</v>
      </c>
      <c r="H32" s="17">
        <v>48</v>
      </c>
      <c r="I32" s="17">
        <v>16</v>
      </c>
      <c r="J32" s="17">
        <v>4</v>
      </c>
      <c r="K32" s="17">
        <v>4</v>
      </c>
      <c r="L32" s="52"/>
      <c r="M32" s="52"/>
      <c r="N32" s="52"/>
      <c r="O32" s="52"/>
      <c r="P32" s="50" t="s">
        <v>79</v>
      </c>
    </row>
    <row r="33" ht="15.9" customHeight="1" spans="1:16">
      <c r="A33" s="6"/>
      <c r="B33" s="31" t="s">
        <v>80</v>
      </c>
      <c r="C33" s="13"/>
      <c r="D33" s="30" t="s">
        <v>81</v>
      </c>
      <c r="E33" s="17">
        <v>4</v>
      </c>
      <c r="F33" s="17" t="s">
        <v>20</v>
      </c>
      <c r="G33" s="17">
        <v>64</v>
      </c>
      <c r="H33" s="17">
        <v>48</v>
      </c>
      <c r="I33" s="17">
        <v>16</v>
      </c>
      <c r="J33" s="17">
        <v>4</v>
      </c>
      <c r="K33" s="17">
        <v>4</v>
      </c>
      <c r="L33" s="52"/>
      <c r="M33" s="52"/>
      <c r="N33" s="52"/>
      <c r="O33" s="52"/>
      <c r="P33" s="50" t="s">
        <v>82</v>
      </c>
    </row>
    <row r="34" ht="15.9" customHeight="1" spans="1:16">
      <c r="A34" s="6"/>
      <c r="B34" s="32" t="s">
        <v>83</v>
      </c>
      <c r="C34" s="33"/>
      <c r="D34" s="30" t="s">
        <v>84</v>
      </c>
      <c r="E34" s="17">
        <v>4</v>
      </c>
      <c r="F34" s="17" t="s">
        <v>20</v>
      </c>
      <c r="G34" s="17">
        <v>64</v>
      </c>
      <c r="H34" s="17">
        <v>16</v>
      </c>
      <c r="I34" s="17">
        <v>48</v>
      </c>
      <c r="J34" s="17"/>
      <c r="K34" s="17">
        <v>4</v>
      </c>
      <c r="L34" s="17"/>
      <c r="M34" s="17"/>
      <c r="N34" s="17"/>
      <c r="O34" s="17"/>
      <c r="P34" s="50" t="s">
        <v>85</v>
      </c>
    </row>
    <row r="35" ht="25.95" customHeight="1" spans="1:16">
      <c r="A35" s="6"/>
      <c r="B35" s="6" t="s">
        <v>86</v>
      </c>
      <c r="C35" s="6"/>
      <c r="D35" s="6"/>
      <c r="E35" s="29">
        <f>SUM(E30:E33)</f>
        <v>16</v>
      </c>
      <c r="F35" s="29"/>
      <c r="G35" s="29">
        <v>256</v>
      </c>
      <c r="H35" s="29">
        <f>SUM(H30:H33)</f>
        <v>192</v>
      </c>
      <c r="I35" s="29">
        <f>SUM(I30:I33)</f>
        <v>64</v>
      </c>
      <c r="J35" s="23">
        <v>8</v>
      </c>
      <c r="K35" s="23">
        <v>8</v>
      </c>
      <c r="L35" s="23">
        <v>0</v>
      </c>
      <c r="M35" s="23">
        <v>0</v>
      </c>
      <c r="N35" s="23">
        <v>0</v>
      </c>
      <c r="O35" s="10">
        <v>0</v>
      </c>
      <c r="P35" s="29" t="s">
        <v>87</v>
      </c>
    </row>
    <row r="36" ht="15.9" customHeight="1" spans="1:16">
      <c r="A36" s="6" t="s">
        <v>88</v>
      </c>
      <c r="B36" s="19" t="s">
        <v>89</v>
      </c>
      <c r="C36" s="31" t="s">
        <v>90</v>
      </c>
      <c r="D36" s="30" t="s">
        <v>91</v>
      </c>
      <c r="E36" s="17">
        <v>2</v>
      </c>
      <c r="F36" s="17" t="s">
        <v>20</v>
      </c>
      <c r="G36" s="17">
        <v>32</v>
      </c>
      <c r="H36" s="17">
        <v>16</v>
      </c>
      <c r="I36" s="54">
        <v>16</v>
      </c>
      <c r="J36" s="30">
        <v>2</v>
      </c>
      <c r="K36" s="55"/>
      <c r="L36" s="30"/>
      <c r="M36" s="55"/>
      <c r="N36" s="29"/>
      <c r="O36" s="56"/>
      <c r="P36" s="55"/>
    </row>
    <row r="37" ht="15.9" customHeight="1" spans="1:16">
      <c r="A37" s="6"/>
      <c r="B37" s="21"/>
      <c r="C37" s="31" t="s">
        <v>92</v>
      </c>
      <c r="D37" s="30" t="s">
        <v>93</v>
      </c>
      <c r="E37" s="17">
        <v>2</v>
      </c>
      <c r="F37" s="17" t="s">
        <v>20</v>
      </c>
      <c r="G37" s="17">
        <v>32</v>
      </c>
      <c r="H37" s="17">
        <v>16</v>
      </c>
      <c r="I37" s="17">
        <v>16</v>
      </c>
      <c r="J37" s="30"/>
      <c r="K37" s="30">
        <v>2</v>
      </c>
      <c r="L37" s="55"/>
      <c r="M37" s="29"/>
      <c r="N37" s="29"/>
      <c r="O37" s="56"/>
      <c r="P37" s="55"/>
    </row>
    <row r="38" ht="15.9" customHeight="1" spans="1:16">
      <c r="A38" s="6"/>
      <c r="B38" s="21"/>
      <c r="C38" s="31" t="s">
        <v>94</v>
      </c>
      <c r="D38" s="30" t="s">
        <v>95</v>
      </c>
      <c r="E38" s="17">
        <v>2</v>
      </c>
      <c r="F38" s="17" t="s">
        <v>20</v>
      </c>
      <c r="G38" s="17">
        <v>32</v>
      </c>
      <c r="H38" s="17">
        <v>16</v>
      </c>
      <c r="I38" s="17">
        <v>16</v>
      </c>
      <c r="J38" s="30"/>
      <c r="K38" s="30"/>
      <c r="L38" s="30">
        <v>2</v>
      </c>
      <c r="M38" s="30"/>
      <c r="N38" s="30"/>
      <c r="O38" s="56"/>
      <c r="P38" s="55"/>
    </row>
    <row r="39" ht="15.9" customHeight="1" spans="1:16">
      <c r="A39" s="6"/>
      <c r="B39" s="21"/>
      <c r="C39" s="31" t="s">
        <v>96</v>
      </c>
      <c r="D39" s="30" t="s">
        <v>97</v>
      </c>
      <c r="E39" s="17">
        <v>2</v>
      </c>
      <c r="F39" s="17" t="s">
        <v>20</v>
      </c>
      <c r="G39" s="17">
        <v>32</v>
      </c>
      <c r="H39" s="17">
        <v>16</v>
      </c>
      <c r="I39" s="17">
        <v>16</v>
      </c>
      <c r="J39" s="30"/>
      <c r="K39" s="30"/>
      <c r="L39" s="30">
        <v>2</v>
      </c>
      <c r="M39" s="30"/>
      <c r="N39" s="30"/>
      <c r="O39" s="56"/>
      <c r="P39" s="55"/>
    </row>
    <row r="40" ht="15.9" customHeight="1" spans="1:16">
      <c r="A40" s="6"/>
      <c r="B40" s="21"/>
      <c r="C40" s="31" t="s">
        <v>98</v>
      </c>
      <c r="D40" s="34" t="s">
        <v>99</v>
      </c>
      <c r="E40" s="35">
        <v>2</v>
      </c>
      <c r="F40" s="35" t="s">
        <v>20</v>
      </c>
      <c r="G40" s="35">
        <v>32</v>
      </c>
      <c r="H40" s="35">
        <v>16</v>
      </c>
      <c r="I40" s="17">
        <v>16</v>
      </c>
      <c r="J40" s="30"/>
      <c r="K40" s="30"/>
      <c r="L40" s="30">
        <v>2</v>
      </c>
      <c r="M40" s="30"/>
      <c r="N40" s="30"/>
      <c r="O40" s="56"/>
      <c r="P40" s="29"/>
    </row>
    <row r="41" ht="15.9" customHeight="1" spans="1:16">
      <c r="A41" s="6"/>
      <c r="B41" s="26"/>
      <c r="C41" s="36" t="s">
        <v>100</v>
      </c>
      <c r="D41" s="37" t="s">
        <v>101</v>
      </c>
      <c r="E41" s="17">
        <v>2</v>
      </c>
      <c r="F41" s="17" t="s">
        <v>20</v>
      </c>
      <c r="G41" s="17">
        <v>32</v>
      </c>
      <c r="H41" s="17">
        <v>16</v>
      </c>
      <c r="I41" s="35">
        <v>16</v>
      </c>
      <c r="J41" s="30"/>
      <c r="K41" s="30">
        <v>2</v>
      </c>
      <c r="L41" s="30"/>
      <c r="M41" s="30"/>
      <c r="N41" s="30"/>
      <c r="O41" s="56"/>
      <c r="P41" s="29"/>
    </row>
    <row r="42" ht="15.9" customHeight="1" spans="1:16">
      <c r="A42" s="6"/>
      <c r="B42" s="6" t="s">
        <v>102</v>
      </c>
      <c r="C42" s="6"/>
      <c r="D42" s="6"/>
      <c r="E42" s="29">
        <f>E36+E37+E38+E39+E40+E41</f>
        <v>12</v>
      </c>
      <c r="F42" s="29"/>
      <c r="G42" s="29">
        <f t="shared" ref="G42:O42" si="2">G36+G37+G38+G39+G40+G41</f>
        <v>192</v>
      </c>
      <c r="H42" s="29">
        <f t="shared" si="2"/>
        <v>96</v>
      </c>
      <c r="I42" s="29">
        <f t="shared" si="2"/>
        <v>96</v>
      </c>
      <c r="J42" s="29">
        <f t="shared" si="2"/>
        <v>2</v>
      </c>
      <c r="K42" s="41">
        <f t="shared" si="2"/>
        <v>4</v>
      </c>
      <c r="L42" s="41">
        <f t="shared" si="2"/>
        <v>6</v>
      </c>
      <c r="M42" s="41">
        <f t="shared" si="2"/>
        <v>0</v>
      </c>
      <c r="N42" s="41">
        <f t="shared" si="2"/>
        <v>0</v>
      </c>
      <c r="O42" s="29">
        <f t="shared" si="2"/>
        <v>0</v>
      </c>
      <c r="P42" s="14"/>
    </row>
    <row r="43" ht="15.9" customHeight="1" spans="1:16">
      <c r="A43" s="6"/>
      <c r="B43" s="19" t="s">
        <v>103</v>
      </c>
      <c r="C43" s="38" t="s">
        <v>104</v>
      </c>
      <c r="D43" s="30" t="s">
        <v>105</v>
      </c>
      <c r="E43" s="39">
        <v>4</v>
      </c>
      <c r="F43" s="39" t="s">
        <v>20</v>
      </c>
      <c r="G43" s="39">
        <v>64</v>
      </c>
      <c r="H43" s="39">
        <v>52</v>
      </c>
      <c r="I43" s="39">
        <v>12</v>
      </c>
      <c r="J43" s="29"/>
      <c r="K43" s="29"/>
      <c r="L43" s="38">
        <v>4</v>
      </c>
      <c r="M43" s="6"/>
      <c r="N43" s="6"/>
      <c r="O43" s="6"/>
      <c r="P43" s="29"/>
    </row>
    <row r="44" ht="15.9" customHeight="1" spans="1:16">
      <c r="A44" s="6"/>
      <c r="B44" s="21"/>
      <c r="C44" s="29" t="s">
        <v>106</v>
      </c>
      <c r="D44" s="29" t="s">
        <v>107</v>
      </c>
      <c r="E44" s="29">
        <v>2</v>
      </c>
      <c r="F44" s="29" t="s">
        <v>20</v>
      </c>
      <c r="G44" s="29">
        <v>48</v>
      </c>
      <c r="H44" s="29">
        <v>36</v>
      </c>
      <c r="I44" s="29">
        <v>12</v>
      </c>
      <c r="J44" s="29"/>
      <c r="K44" s="29">
        <v>2</v>
      </c>
      <c r="L44" s="29"/>
      <c r="M44" s="29"/>
      <c r="N44" s="6"/>
      <c r="O44" s="6"/>
      <c r="P44" s="29"/>
    </row>
    <row r="45" ht="15.9" customHeight="1" spans="1:16">
      <c r="A45" s="6"/>
      <c r="B45" s="21"/>
      <c r="C45" s="29" t="s">
        <v>108</v>
      </c>
      <c r="D45" s="29" t="s">
        <v>109</v>
      </c>
      <c r="E45" s="29">
        <v>4</v>
      </c>
      <c r="F45" s="29" t="s">
        <v>20</v>
      </c>
      <c r="G45" s="29">
        <v>64</v>
      </c>
      <c r="H45" s="29">
        <v>32</v>
      </c>
      <c r="I45" s="29">
        <v>32</v>
      </c>
      <c r="J45" s="29"/>
      <c r="K45" s="29"/>
      <c r="L45" s="29"/>
      <c r="M45" s="29">
        <v>4</v>
      </c>
      <c r="N45" s="29"/>
      <c r="O45" s="6"/>
      <c r="P45" s="29"/>
    </row>
    <row r="46" ht="15.9" customHeight="1" spans="1:16">
      <c r="A46" s="6"/>
      <c r="B46" s="21"/>
      <c r="C46" s="38" t="s">
        <v>110</v>
      </c>
      <c r="D46" s="39" t="s">
        <v>111</v>
      </c>
      <c r="E46" s="39">
        <v>4</v>
      </c>
      <c r="F46" s="39" t="s">
        <v>20</v>
      </c>
      <c r="G46" s="39">
        <v>64</v>
      </c>
      <c r="H46" s="39">
        <v>52</v>
      </c>
      <c r="I46" s="39">
        <v>12</v>
      </c>
      <c r="J46" s="29"/>
      <c r="K46" s="39">
        <v>4</v>
      </c>
      <c r="L46" s="29"/>
      <c r="M46" s="6"/>
      <c r="N46" s="6"/>
      <c r="O46" s="6"/>
      <c r="P46" s="29"/>
    </row>
    <row r="47" ht="15.9" customHeight="1" spans="1:16">
      <c r="A47" s="6"/>
      <c r="B47" s="26"/>
      <c r="C47" s="40"/>
      <c r="D47" s="26"/>
      <c r="E47" s="41"/>
      <c r="F47" s="26"/>
      <c r="G47" s="26"/>
      <c r="H47" s="26"/>
      <c r="I47" s="26"/>
      <c r="J47" s="11"/>
      <c r="K47" s="11"/>
      <c r="L47" s="11"/>
      <c r="M47" s="11"/>
      <c r="N47" s="11"/>
      <c r="O47" s="11"/>
      <c r="P47" s="14"/>
    </row>
    <row r="48" ht="22.35" customHeight="1" spans="1:16">
      <c r="A48" s="6"/>
      <c r="B48" s="6" t="s">
        <v>112</v>
      </c>
      <c r="C48" s="6"/>
      <c r="D48" s="6"/>
      <c r="E48" s="29">
        <f>SUM(E43:E46)</f>
        <v>14</v>
      </c>
      <c r="F48" s="29"/>
      <c r="G48" s="29">
        <f t="shared" ref="G48:O48" si="3">SUM(G43:G46)</f>
        <v>240</v>
      </c>
      <c r="H48" s="29">
        <f t="shared" si="3"/>
        <v>172</v>
      </c>
      <c r="I48" s="29">
        <f t="shared" si="3"/>
        <v>68</v>
      </c>
      <c r="J48" s="29">
        <f t="shared" si="3"/>
        <v>0</v>
      </c>
      <c r="K48" s="29">
        <f t="shared" si="3"/>
        <v>6</v>
      </c>
      <c r="L48" s="29">
        <f t="shared" si="3"/>
        <v>4</v>
      </c>
      <c r="M48" s="29">
        <f t="shared" si="3"/>
        <v>4</v>
      </c>
      <c r="N48" s="29">
        <f t="shared" si="3"/>
        <v>0</v>
      </c>
      <c r="O48" s="29">
        <f t="shared" si="3"/>
        <v>0</v>
      </c>
      <c r="P48" s="14"/>
    </row>
    <row r="49" ht="22.35" customHeight="1" spans="1:16">
      <c r="A49" s="6"/>
      <c r="B49" s="19" t="s">
        <v>113</v>
      </c>
      <c r="C49" s="42" t="s">
        <v>114</v>
      </c>
      <c r="D49" s="43" t="s">
        <v>115</v>
      </c>
      <c r="E49" s="43">
        <v>4</v>
      </c>
      <c r="F49" s="43" t="s">
        <v>20</v>
      </c>
      <c r="G49" s="43">
        <v>64</v>
      </c>
      <c r="H49" s="43">
        <v>32</v>
      </c>
      <c r="I49" s="43">
        <v>32</v>
      </c>
      <c r="J49" s="43"/>
      <c r="K49" s="43">
        <v>4</v>
      </c>
      <c r="L49" s="43"/>
      <c r="M49" s="43"/>
      <c r="N49" s="43"/>
      <c r="O49" s="11"/>
      <c r="P49" s="14"/>
    </row>
    <row r="50" ht="22.35" customHeight="1" spans="1:16">
      <c r="A50" s="6"/>
      <c r="B50" s="44"/>
      <c r="C50" s="42" t="s">
        <v>116</v>
      </c>
      <c r="D50" s="43" t="s">
        <v>117</v>
      </c>
      <c r="E50" s="42">
        <v>2</v>
      </c>
      <c r="F50" s="43" t="s">
        <v>20</v>
      </c>
      <c r="G50" s="43">
        <v>32</v>
      </c>
      <c r="H50" s="43">
        <v>16</v>
      </c>
      <c r="I50" s="43">
        <v>16</v>
      </c>
      <c r="J50" s="43"/>
      <c r="K50" s="43"/>
      <c r="L50" s="43">
        <v>2</v>
      </c>
      <c r="M50" s="11"/>
      <c r="N50" s="11"/>
      <c r="O50" s="11"/>
      <c r="P50" s="14"/>
    </row>
    <row r="51" ht="22.35" customHeight="1" spans="1:16">
      <c r="A51" s="6"/>
      <c r="B51" s="44"/>
      <c r="C51" s="42" t="s">
        <v>118</v>
      </c>
      <c r="D51" s="43" t="s">
        <v>119</v>
      </c>
      <c r="E51" s="43">
        <v>2</v>
      </c>
      <c r="F51" s="43" t="s">
        <v>20</v>
      </c>
      <c r="G51" s="43">
        <v>32</v>
      </c>
      <c r="H51" s="43">
        <v>16</v>
      </c>
      <c r="I51" s="43">
        <v>16</v>
      </c>
      <c r="J51" s="43"/>
      <c r="K51" s="43"/>
      <c r="L51" s="43">
        <v>2</v>
      </c>
      <c r="M51" s="11"/>
      <c r="N51" s="11"/>
      <c r="O51" s="11"/>
      <c r="P51" s="14"/>
    </row>
    <row r="52" ht="22.35" customHeight="1" spans="1:16">
      <c r="A52" s="6"/>
      <c r="B52" s="44"/>
      <c r="C52" s="42" t="s">
        <v>120</v>
      </c>
      <c r="D52" s="43" t="s">
        <v>121</v>
      </c>
      <c r="E52" s="43">
        <v>2</v>
      </c>
      <c r="F52" s="43" t="s">
        <v>20</v>
      </c>
      <c r="G52" s="43">
        <v>32</v>
      </c>
      <c r="H52" s="43">
        <v>16</v>
      </c>
      <c r="I52" s="43">
        <v>16</v>
      </c>
      <c r="J52" s="43"/>
      <c r="K52" s="43"/>
      <c r="L52" s="43">
        <v>2</v>
      </c>
      <c r="M52" s="11"/>
      <c r="N52" s="11"/>
      <c r="O52" s="11"/>
      <c r="P52" s="14"/>
    </row>
    <row r="53" ht="22.35" customHeight="1" spans="1:16">
      <c r="A53" s="6"/>
      <c r="B53" s="44"/>
      <c r="C53" s="42" t="s">
        <v>122</v>
      </c>
      <c r="D53" s="42" t="s">
        <v>123</v>
      </c>
      <c r="E53" s="43">
        <v>2</v>
      </c>
      <c r="F53" s="43" t="s">
        <v>20</v>
      </c>
      <c r="G53" s="43">
        <v>32</v>
      </c>
      <c r="H53" s="43">
        <v>16</v>
      </c>
      <c r="I53" s="43">
        <v>16</v>
      </c>
      <c r="J53" s="43"/>
      <c r="K53" s="43"/>
      <c r="L53" s="43">
        <v>2</v>
      </c>
      <c r="M53" s="11"/>
      <c r="N53" s="11"/>
      <c r="O53" s="11"/>
      <c r="P53" s="14"/>
    </row>
    <row r="54" ht="22.35" customHeight="1" spans="1:16">
      <c r="A54" s="6"/>
      <c r="B54" s="45"/>
      <c r="C54" s="42" t="s">
        <v>124</v>
      </c>
      <c r="D54" s="43" t="s">
        <v>125</v>
      </c>
      <c r="E54" s="43">
        <v>2</v>
      </c>
      <c r="F54" s="43" t="s">
        <v>20</v>
      </c>
      <c r="G54" s="43">
        <v>32</v>
      </c>
      <c r="H54" s="43">
        <v>16</v>
      </c>
      <c r="I54" s="43">
        <v>16</v>
      </c>
      <c r="J54" s="43"/>
      <c r="K54" s="43"/>
      <c r="L54" s="43"/>
      <c r="M54" s="11">
        <v>2</v>
      </c>
      <c r="N54" s="11"/>
      <c r="O54" s="11"/>
      <c r="P54" s="14"/>
    </row>
    <row r="55" ht="22.35" customHeight="1" spans="1:16">
      <c r="A55" s="6"/>
      <c r="B55" s="6" t="s">
        <v>126</v>
      </c>
      <c r="C55" s="6"/>
      <c r="D55" s="6"/>
      <c r="E55" s="29">
        <f>SUM(E49:E54)</f>
        <v>14</v>
      </c>
      <c r="F55" s="29"/>
      <c r="G55" s="29">
        <f t="shared" ref="G55:O55" si="4">SUM(G49:G54)</f>
        <v>224</v>
      </c>
      <c r="H55" s="29">
        <f t="shared" si="4"/>
        <v>112</v>
      </c>
      <c r="I55" s="29">
        <f t="shared" si="4"/>
        <v>112</v>
      </c>
      <c r="J55" s="29">
        <f t="shared" si="4"/>
        <v>0</v>
      </c>
      <c r="K55" s="29">
        <f t="shared" si="4"/>
        <v>4</v>
      </c>
      <c r="L55" s="29">
        <f t="shared" si="4"/>
        <v>8</v>
      </c>
      <c r="M55" s="29">
        <f t="shared" si="4"/>
        <v>2</v>
      </c>
      <c r="N55" s="29">
        <f t="shared" si="4"/>
        <v>0</v>
      </c>
      <c r="O55" s="29">
        <f t="shared" si="4"/>
        <v>0</v>
      </c>
      <c r="P55" s="14"/>
    </row>
    <row r="56" ht="15.9" customHeight="1" spans="1:16">
      <c r="A56" s="6"/>
      <c r="B56" s="6" t="s">
        <v>127</v>
      </c>
      <c r="C56" s="29" t="s">
        <v>128</v>
      </c>
      <c r="D56" s="13" t="s">
        <v>129</v>
      </c>
      <c r="E56" s="46">
        <v>2</v>
      </c>
      <c r="F56" s="46" t="s">
        <v>20</v>
      </c>
      <c r="G56" s="46">
        <v>32</v>
      </c>
      <c r="H56" s="46">
        <v>16</v>
      </c>
      <c r="I56" s="46">
        <v>16</v>
      </c>
      <c r="J56" s="13">
        <v>2</v>
      </c>
      <c r="K56" s="13"/>
      <c r="L56" s="13"/>
      <c r="M56" s="13"/>
      <c r="N56" s="11"/>
      <c r="O56" s="11"/>
      <c r="P56" s="13"/>
    </row>
    <row r="57" ht="15.9" customHeight="1" spans="1:16">
      <c r="A57" s="6"/>
      <c r="B57" s="6"/>
      <c r="C57" s="42" t="s">
        <v>130</v>
      </c>
      <c r="D57" s="14" t="s">
        <v>131</v>
      </c>
      <c r="E57" s="46">
        <v>2</v>
      </c>
      <c r="F57" s="46" t="s">
        <v>20</v>
      </c>
      <c r="G57" s="46">
        <v>32</v>
      </c>
      <c r="H57" s="46">
        <v>16</v>
      </c>
      <c r="I57" s="46">
        <v>16</v>
      </c>
      <c r="J57" s="14"/>
      <c r="K57" s="14">
        <v>2</v>
      </c>
      <c r="L57" s="14"/>
      <c r="M57" s="14"/>
      <c r="N57" s="11"/>
      <c r="O57" s="11"/>
      <c r="P57" s="14"/>
    </row>
    <row r="58" ht="15.9" customHeight="1" spans="1:16">
      <c r="A58" s="6"/>
      <c r="B58" s="6"/>
      <c r="C58" s="42" t="s">
        <v>122</v>
      </c>
      <c r="D58" s="14" t="s">
        <v>123</v>
      </c>
      <c r="E58" s="46">
        <v>2</v>
      </c>
      <c r="F58" s="46" t="s">
        <v>20</v>
      </c>
      <c r="G58" s="46">
        <v>32</v>
      </c>
      <c r="H58" s="46">
        <v>16</v>
      </c>
      <c r="I58" s="46">
        <v>16</v>
      </c>
      <c r="J58" s="14"/>
      <c r="K58" s="14"/>
      <c r="L58" s="14">
        <v>2</v>
      </c>
      <c r="M58" s="14"/>
      <c r="N58" s="11"/>
      <c r="O58" s="11"/>
      <c r="P58" s="14"/>
    </row>
    <row r="59" ht="15.9" customHeight="1" spans="1:16">
      <c r="A59" s="6"/>
      <c r="B59" s="6"/>
      <c r="C59" s="42" t="s">
        <v>132</v>
      </c>
      <c r="D59" s="14" t="s">
        <v>133</v>
      </c>
      <c r="E59" s="46">
        <v>2</v>
      </c>
      <c r="F59" s="46" t="s">
        <v>20</v>
      </c>
      <c r="G59" s="46">
        <v>32</v>
      </c>
      <c r="H59" s="46">
        <v>16</v>
      </c>
      <c r="I59" s="46">
        <v>16</v>
      </c>
      <c r="J59" s="14"/>
      <c r="K59" s="14"/>
      <c r="L59" s="13">
        <v>2</v>
      </c>
      <c r="M59" s="13"/>
      <c r="N59" s="11"/>
      <c r="O59" s="11"/>
      <c r="P59" s="14"/>
    </row>
    <row r="60" ht="15.9" customHeight="1" spans="1:16">
      <c r="A60" s="6"/>
      <c r="B60" s="6"/>
      <c r="C60" s="42" t="s">
        <v>134</v>
      </c>
      <c r="D60" s="14" t="s">
        <v>135</v>
      </c>
      <c r="E60" s="14">
        <v>2</v>
      </c>
      <c r="F60" s="14" t="s">
        <v>20</v>
      </c>
      <c r="G60" s="14">
        <v>32</v>
      </c>
      <c r="H60" s="14">
        <v>16</v>
      </c>
      <c r="I60" s="14">
        <v>16</v>
      </c>
      <c r="J60" s="14"/>
      <c r="K60" s="14"/>
      <c r="L60" s="13">
        <v>2</v>
      </c>
      <c r="M60" s="29"/>
      <c r="N60" s="11"/>
      <c r="O60" s="11"/>
      <c r="P60" s="14"/>
    </row>
    <row r="61" ht="22.35" customHeight="1" spans="1:16">
      <c r="A61" s="6"/>
      <c r="B61" s="6" t="s">
        <v>136</v>
      </c>
      <c r="C61" s="6"/>
      <c r="D61" s="6"/>
      <c r="E61" s="29">
        <v>10</v>
      </c>
      <c r="F61" s="29"/>
      <c r="G61" s="29">
        <v>160</v>
      </c>
      <c r="H61" s="29">
        <v>80</v>
      </c>
      <c r="I61" s="29">
        <v>80</v>
      </c>
      <c r="J61" s="29">
        <v>2</v>
      </c>
      <c r="K61" s="29">
        <v>2</v>
      </c>
      <c r="L61" s="29">
        <v>6</v>
      </c>
      <c r="M61" s="29">
        <v>0</v>
      </c>
      <c r="N61" s="11">
        <v>0</v>
      </c>
      <c r="O61" s="11">
        <v>0</v>
      </c>
      <c r="P61" s="14"/>
    </row>
    <row r="62" ht="15.9" customHeight="1" spans="1:16">
      <c r="A62" s="6" t="s">
        <v>137</v>
      </c>
      <c r="B62" s="5" t="s">
        <v>89</v>
      </c>
      <c r="C62" s="42" t="s">
        <v>138</v>
      </c>
      <c r="D62" s="17" t="s">
        <v>139</v>
      </c>
      <c r="E62" s="17">
        <v>4</v>
      </c>
      <c r="F62" s="17" t="s">
        <v>20</v>
      </c>
      <c r="G62" s="17">
        <v>64</v>
      </c>
      <c r="H62" s="17">
        <v>32</v>
      </c>
      <c r="I62" s="17">
        <v>32</v>
      </c>
      <c r="J62" s="17"/>
      <c r="K62" s="17"/>
      <c r="L62" s="17">
        <v>4</v>
      </c>
      <c r="M62" s="17"/>
      <c r="N62" s="14"/>
      <c r="O62" s="14"/>
      <c r="P62" s="13"/>
    </row>
    <row r="63" ht="15.9" customHeight="1" spans="1:16">
      <c r="A63" s="6"/>
      <c r="B63" s="9"/>
      <c r="C63" s="42" t="s">
        <v>140</v>
      </c>
      <c r="D63" s="17" t="s">
        <v>141</v>
      </c>
      <c r="E63" s="17">
        <v>4</v>
      </c>
      <c r="F63" s="17" t="s">
        <v>20</v>
      </c>
      <c r="G63" s="17">
        <v>64</v>
      </c>
      <c r="H63" s="17">
        <v>32</v>
      </c>
      <c r="I63" s="17">
        <v>32</v>
      </c>
      <c r="J63" s="17"/>
      <c r="K63" s="17"/>
      <c r="L63" s="57"/>
      <c r="M63" s="30">
        <v>4</v>
      </c>
      <c r="N63" s="14"/>
      <c r="O63" s="14"/>
      <c r="P63" s="14"/>
    </row>
    <row r="64" ht="15.9" customHeight="1" spans="1:16">
      <c r="A64" s="6"/>
      <c r="B64" s="9"/>
      <c r="C64" s="42" t="s">
        <v>114</v>
      </c>
      <c r="D64" s="17" t="s">
        <v>115</v>
      </c>
      <c r="E64" s="17">
        <v>4</v>
      </c>
      <c r="F64" s="17" t="s">
        <v>20</v>
      </c>
      <c r="G64" s="17">
        <v>64</v>
      </c>
      <c r="H64" s="17">
        <v>32</v>
      </c>
      <c r="I64" s="17">
        <v>32</v>
      </c>
      <c r="J64" s="17"/>
      <c r="K64" s="17"/>
      <c r="L64" s="17">
        <v>4</v>
      </c>
      <c r="M64" s="14"/>
      <c r="N64" s="14"/>
      <c r="O64" s="14"/>
      <c r="P64" s="14"/>
    </row>
    <row r="65" ht="15.9" customHeight="1" spans="1:16">
      <c r="A65" s="6"/>
      <c r="B65" s="9"/>
      <c r="C65" s="42" t="s">
        <v>90</v>
      </c>
      <c r="D65" s="17" t="s">
        <v>142</v>
      </c>
      <c r="E65" s="17">
        <v>4</v>
      </c>
      <c r="F65" s="17" t="s">
        <v>20</v>
      </c>
      <c r="G65" s="17">
        <v>64</v>
      </c>
      <c r="H65" s="17">
        <v>32</v>
      </c>
      <c r="I65" s="17">
        <v>32</v>
      </c>
      <c r="J65" s="71"/>
      <c r="K65" s="17"/>
      <c r="L65" s="17">
        <v>4</v>
      </c>
      <c r="M65" s="14"/>
      <c r="N65" s="14"/>
      <c r="O65" s="14"/>
      <c r="P65" s="14"/>
    </row>
    <row r="66" ht="15.9" customHeight="1" spans="1:16">
      <c r="A66" s="6"/>
      <c r="B66" s="9"/>
      <c r="C66" s="42" t="s">
        <v>143</v>
      </c>
      <c r="D66" s="17" t="s">
        <v>144</v>
      </c>
      <c r="E66" s="17">
        <v>4</v>
      </c>
      <c r="F66" s="17" t="s">
        <v>20</v>
      </c>
      <c r="G66" s="17">
        <v>64</v>
      </c>
      <c r="H66" s="17">
        <v>32</v>
      </c>
      <c r="I66" s="17">
        <v>32</v>
      </c>
      <c r="J66" s="17"/>
      <c r="K66" s="17"/>
      <c r="L66" s="17"/>
      <c r="M66" s="17">
        <v>4</v>
      </c>
      <c r="N66" s="14"/>
      <c r="O66" s="14"/>
      <c r="P66" s="14"/>
    </row>
    <row r="67" ht="15.9" customHeight="1" spans="1:16">
      <c r="A67" s="6"/>
      <c r="B67" s="9"/>
      <c r="C67" s="58" t="s">
        <v>145</v>
      </c>
      <c r="D67" s="17" t="s">
        <v>146</v>
      </c>
      <c r="E67" s="17">
        <v>4</v>
      </c>
      <c r="F67" s="17" t="s">
        <v>20</v>
      </c>
      <c r="G67" s="17">
        <v>64</v>
      </c>
      <c r="H67" s="17">
        <v>32</v>
      </c>
      <c r="I67" s="17">
        <v>32</v>
      </c>
      <c r="J67" s="17"/>
      <c r="K67" s="17"/>
      <c r="L67" s="17"/>
      <c r="M67" s="17">
        <v>4</v>
      </c>
      <c r="N67" s="53"/>
      <c r="O67" s="14"/>
      <c r="P67" s="14"/>
    </row>
    <row r="68" ht="15.9" customHeight="1" spans="1:16">
      <c r="A68" s="6"/>
      <c r="B68" s="12"/>
      <c r="C68" s="59" t="s">
        <v>147</v>
      </c>
      <c r="D68" s="17" t="s">
        <v>148</v>
      </c>
      <c r="E68" s="17">
        <v>4</v>
      </c>
      <c r="F68" s="17" t="s">
        <v>20</v>
      </c>
      <c r="G68" s="17">
        <v>64</v>
      </c>
      <c r="H68" s="17">
        <v>32</v>
      </c>
      <c r="I68" s="17">
        <v>32</v>
      </c>
      <c r="J68" s="17"/>
      <c r="K68" s="17"/>
      <c r="L68" s="17"/>
      <c r="M68" s="17"/>
      <c r="N68" s="17">
        <v>4</v>
      </c>
      <c r="O68" s="53"/>
      <c r="P68" s="14"/>
    </row>
    <row r="69" ht="15.9" customHeight="1" spans="1:16">
      <c r="A69" s="6"/>
      <c r="B69" s="27" t="s">
        <v>149</v>
      </c>
      <c r="C69" s="28"/>
      <c r="D69" s="7"/>
      <c r="E69" s="29">
        <f>E62+E63+E64+E65+E66+E67+E68</f>
        <v>28</v>
      </c>
      <c r="F69" s="29"/>
      <c r="G69" s="29">
        <f t="shared" ref="G69:O69" si="5">G62+G63+G64+G65+G66+G67+G68</f>
        <v>448</v>
      </c>
      <c r="H69" s="29">
        <f t="shared" si="5"/>
        <v>224</v>
      </c>
      <c r="I69" s="29">
        <f t="shared" si="5"/>
        <v>224</v>
      </c>
      <c r="J69" s="29">
        <f t="shared" si="5"/>
        <v>0</v>
      </c>
      <c r="K69" s="29">
        <f t="shared" si="5"/>
        <v>0</v>
      </c>
      <c r="L69" s="29">
        <f t="shared" si="5"/>
        <v>12</v>
      </c>
      <c r="M69" s="29">
        <f t="shared" si="5"/>
        <v>12</v>
      </c>
      <c r="N69" s="29">
        <f t="shared" si="5"/>
        <v>4</v>
      </c>
      <c r="O69" s="29">
        <f t="shared" si="5"/>
        <v>0</v>
      </c>
      <c r="P69" s="14"/>
    </row>
    <row r="70" ht="15.9" customHeight="1" spans="1:16">
      <c r="A70" s="6"/>
      <c r="B70" s="6" t="s">
        <v>103</v>
      </c>
      <c r="C70" s="60" t="s">
        <v>150</v>
      </c>
      <c r="D70" s="61" t="s">
        <v>151</v>
      </c>
      <c r="E70" s="61">
        <v>4</v>
      </c>
      <c r="F70" s="61" t="s">
        <v>20</v>
      </c>
      <c r="G70" s="61">
        <v>64</v>
      </c>
      <c r="H70" s="61">
        <v>40</v>
      </c>
      <c r="I70" s="61">
        <v>24</v>
      </c>
      <c r="J70" s="72"/>
      <c r="K70" s="39"/>
      <c r="L70" s="39">
        <v>4</v>
      </c>
      <c r="M70" s="39"/>
      <c r="N70" s="39"/>
      <c r="O70" s="39"/>
      <c r="P70" s="13"/>
    </row>
    <row r="71" ht="15.9" customHeight="1" spans="1:16">
      <c r="A71" s="6"/>
      <c r="B71" s="6"/>
      <c r="C71" s="38" t="s">
        <v>96</v>
      </c>
      <c r="D71" s="61" t="s">
        <v>142</v>
      </c>
      <c r="E71" s="39">
        <v>4</v>
      </c>
      <c r="F71" s="39" t="s">
        <v>20</v>
      </c>
      <c r="G71" s="39">
        <v>64</v>
      </c>
      <c r="H71" s="39">
        <v>52</v>
      </c>
      <c r="I71" s="39">
        <v>12</v>
      </c>
      <c r="J71" s="29"/>
      <c r="K71" s="39"/>
      <c r="L71" s="39"/>
      <c r="M71" s="39"/>
      <c r="N71" s="39">
        <v>4</v>
      </c>
      <c r="O71" s="39"/>
      <c r="P71" s="14"/>
    </row>
    <row r="72" ht="15.9" customHeight="1" spans="1:16">
      <c r="A72" s="6"/>
      <c r="B72" s="6"/>
      <c r="C72" s="38" t="s">
        <v>152</v>
      </c>
      <c r="D72" s="61" t="s">
        <v>153</v>
      </c>
      <c r="E72" s="39">
        <v>4</v>
      </c>
      <c r="F72" s="39" t="s">
        <v>20</v>
      </c>
      <c r="G72" s="39">
        <v>64</v>
      </c>
      <c r="H72" s="39">
        <v>16</v>
      </c>
      <c r="I72" s="39">
        <v>48</v>
      </c>
      <c r="J72" s="29"/>
      <c r="K72" s="39"/>
      <c r="L72" s="39"/>
      <c r="M72" s="39">
        <v>4</v>
      </c>
      <c r="N72" s="39"/>
      <c r="O72" s="39"/>
      <c r="P72" s="14"/>
    </row>
    <row r="73" ht="15.9" customHeight="1" spans="1:16">
      <c r="A73" s="6"/>
      <c r="B73" s="6"/>
      <c r="C73" s="29" t="s">
        <v>154</v>
      </c>
      <c r="D73" s="61" t="s">
        <v>155</v>
      </c>
      <c r="E73" s="29">
        <v>4</v>
      </c>
      <c r="F73" s="29" t="s">
        <v>20</v>
      </c>
      <c r="G73" s="29">
        <v>32</v>
      </c>
      <c r="H73" s="29">
        <v>16</v>
      </c>
      <c r="I73" s="29">
        <v>16</v>
      </c>
      <c r="J73" s="29"/>
      <c r="K73" s="29"/>
      <c r="L73" s="29">
        <v>4</v>
      </c>
      <c r="M73" s="39"/>
      <c r="N73" s="39"/>
      <c r="O73" s="39"/>
      <c r="P73" s="14"/>
    </row>
    <row r="74" ht="15.9" customHeight="1" spans="1:16">
      <c r="A74" s="6"/>
      <c r="B74" s="6"/>
      <c r="C74" s="38" t="s">
        <v>156</v>
      </c>
      <c r="D74" s="61" t="s">
        <v>157</v>
      </c>
      <c r="E74" s="38">
        <v>4</v>
      </c>
      <c r="F74" s="38" t="s">
        <v>20</v>
      </c>
      <c r="G74" s="38">
        <v>64</v>
      </c>
      <c r="H74" s="39">
        <v>52</v>
      </c>
      <c r="I74" s="39">
        <v>12</v>
      </c>
      <c r="J74" s="29"/>
      <c r="K74" s="39"/>
      <c r="L74" s="39"/>
      <c r="M74" s="39">
        <v>4</v>
      </c>
      <c r="N74" s="39"/>
      <c r="O74" s="39"/>
      <c r="P74" s="14"/>
    </row>
    <row r="75" ht="15.9" customHeight="1" spans="1:16">
      <c r="A75" s="6"/>
      <c r="B75" s="6"/>
      <c r="C75" s="38" t="s">
        <v>158</v>
      </c>
      <c r="D75" s="61" t="s">
        <v>159</v>
      </c>
      <c r="E75" s="39">
        <v>4</v>
      </c>
      <c r="F75" s="38" t="s">
        <v>20</v>
      </c>
      <c r="G75" s="38">
        <v>64</v>
      </c>
      <c r="H75" s="39">
        <v>32</v>
      </c>
      <c r="I75" s="39">
        <v>32</v>
      </c>
      <c r="J75" s="29"/>
      <c r="K75" s="39"/>
      <c r="L75" s="39">
        <v>4</v>
      </c>
      <c r="M75" s="39"/>
      <c r="N75" s="39"/>
      <c r="O75" s="39"/>
      <c r="P75" s="14"/>
    </row>
    <row r="76" ht="15.9" customHeight="1" spans="1:16">
      <c r="A76" s="6"/>
      <c r="B76" s="6"/>
      <c r="C76" s="38" t="s">
        <v>160</v>
      </c>
      <c r="D76" s="61" t="s">
        <v>161</v>
      </c>
      <c r="E76" s="39">
        <v>4</v>
      </c>
      <c r="F76" s="39" t="s">
        <v>20</v>
      </c>
      <c r="G76" s="39">
        <v>64</v>
      </c>
      <c r="H76" s="39">
        <v>52</v>
      </c>
      <c r="I76" s="39">
        <v>12</v>
      </c>
      <c r="J76" s="29"/>
      <c r="K76" s="39"/>
      <c r="L76" s="39"/>
      <c r="M76" s="39"/>
      <c r="N76" s="39">
        <v>4</v>
      </c>
      <c r="O76" s="39"/>
      <c r="P76" s="14"/>
    </row>
    <row r="77" ht="15.9" customHeight="1" spans="1:16">
      <c r="A77" s="6"/>
      <c r="B77" s="6"/>
      <c r="C77" s="38" t="s">
        <v>162</v>
      </c>
      <c r="D77" s="61" t="s">
        <v>163</v>
      </c>
      <c r="E77" s="39">
        <v>4</v>
      </c>
      <c r="F77" s="39" t="s">
        <v>20</v>
      </c>
      <c r="G77" s="39">
        <v>64</v>
      </c>
      <c r="H77" s="39">
        <v>12</v>
      </c>
      <c r="I77" s="39">
        <v>52</v>
      </c>
      <c r="J77" s="6"/>
      <c r="K77" s="39"/>
      <c r="L77" s="39"/>
      <c r="M77" s="39"/>
      <c r="N77" s="39">
        <v>4</v>
      </c>
      <c r="O77" s="39"/>
      <c r="P77" s="14"/>
    </row>
    <row r="78" ht="22.35" customHeight="1" spans="1:16">
      <c r="A78" s="6"/>
      <c r="B78" s="6" t="s">
        <v>164</v>
      </c>
      <c r="C78" s="6"/>
      <c r="D78" s="6"/>
      <c r="E78" s="29">
        <f>E70+E71+E72+E73+E74+E75+E76+E77</f>
        <v>32</v>
      </c>
      <c r="F78" s="29"/>
      <c r="G78" s="29">
        <f t="shared" ref="G78:O78" si="6">G70+G71+G72+G73+G74+G75+G76+G77</f>
        <v>480</v>
      </c>
      <c r="H78" s="29">
        <f t="shared" si="6"/>
        <v>272</v>
      </c>
      <c r="I78" s="29">
        <f t="shared" si="6"/>
        <v>208</v>
      </c>
      <c r="J78" s="29">
        <f t="shared" si="6"/>
        <v>0</v>
      </c>
      <c r="K78" s="29">
        <f t="shared" si="6"/>
        <v>0</v>
      </c>
      <c r="L78" s="29">
        <f t="shared" si="6"/>
        <v>12</v>
      </c>
      <c r="M78" s="29">
        <f t="shared" si="6"/>
        <v>8</v>
      </c>
      <c r="N78" s="29">
        <f t="shared" si="6"/>
        <v>12</v>
      </c>
      <c r="O78" s="29">
        <f t="shared" si="6"/>
        <v>0</v>
      </c>
      <c r="P78" s="14"/>
    </row>
    <row r="79" ht="15.9" customHeight="1" spans="1:16">
      <c r="A79" s="6"/>
      <c r="B79" s="6" t="s">
        <v>113</v>
      </c>
      <c r="C79" s="42" t="s">
        <v>90</v>
      </c>
      <c r="D79" s="43" t="s">
        <v>91</v>
      </c>
      <c r="E79" s="43">
        <v>2</v>
      </c>
      <c r="F79" s="43" t="s">
        <v>20</v>
      </c>
      <c r="G79" s="43">
        <v>32</v>
      </c>
      <c r="H79" s="43">
        <v>16</v>
      </c>
      <c r="I79" s="43">
        <v>16</v>
      </c>
      <c r="J79" s="43"/>
      <c r="K79" s="43"/>
      <c r="L79" s="43">
        <v>2</v>
      </c>
      <c r="M79" s="11"/>
      <c r="N79" s="11"/>
      <c r="O79" s="11"/>
      <c r="P79" s="13"/>
    </row>
    <row r="80" ht="15.9" customHeight="1" spans="1:16">
      <c r="A80" s="6"/>
      <c r="B80" s="6"/>
      <c r="C80" s="42" t="s">
        <v>165</v>
      </c>
      <c r="D80" s="43" t="s">
        <v>166</v>
      </c>
      <c r="E80" s="29">
        <v>4</v>
      </c>
      <c r="F80" s="46" t="s">
        <v>20</v>
      </c>
      <c r="G80" s="46">
        <v>64</v>
      </c>
      <c r="H80" s="46">
        <v>32</v>
      </c>
      <c r="I80" s="46">
        <v>32</v>
      </c>
      <c r="J80" s="11"/>
      <c r="K80" s="11"/>
      <c r="L80" s="43">
        <v>4</v>
      </c>
      <c r="M80" s="11"/>
      <c r="N80" s="11"/>
      <c r="O80" s="11"/>
      <c r="P80" s="14"/>
    </row>
    <row r="81" ht="15.9" customHeight="1" spans="1:16">
      <c r="A81" s="6"/>
      <c r="B81" s="6"/>
      <c r="C81" s="42" t="s">
        <v>167</v>
      </c>
      <c r="D81" s="62" t="s">
        <v>168</v>
      </c>
      <c r="E81" s="29">
        <v>4</v>
      </c>
      <c r="F81" s="46" t="s">
        <v>20</v>
      </c>
      <c r="G81" s="46">
        <v>64</v>
      </c>
      <c r="H81" s="46">
        <v>32</v>
      </c>
      <c r="I81" s="46">
        <v>32</v>
      </c>
      <c r="J81" s="11"/>
      <c r="K81" s="11"/>
      <c r="L81" s="43">
        <v>4</v>
      </c>
      <c r="M81" s="11"/>
      <c r="N81" s="11"/>
      <c r="O81" s="11"/>
      <c r="P81" s="14" t="s">
        <v>169</v>
      </c>
    </row>
    <row r="82" ht="15.9" customHeight="1" spans="1:16">
      <c r="A82" s="6"/>
      <c r="B82" s="6"/>
      <c r="C82" s="42" t="s">
        <v>170</v>
      </c>
      <c r="D82" s="43" t="s">
        <v>171</v>
      </c>
      <c r="E82" s="43">
        <v>4</v>
      </c>
      <c r="F82" s="43" t="s">
        <v>20</v>
      </c>
      <c r="G82" s="46">
        <v>64</v>
      </c>
      <c r="H82" s="46">
        <v>32</v>
      </c>
      <c r="I82" s="46">
        <v>32</v>
      </c>
      <c r="J82" s="43"/>
      <c r="K82" s="43"/>
      <c r="L82" s="43"/>
      <c r="M82" s="43">
        <v>4</v>
      </c>
      <c r="N82" s="11"/>
      <c r="O82" s="11"/>
      <c r="P82" s="14"/>
    </row>
    <row r="83" ht="15.9" customHeight="1" spans="1:16">
      <c r="A83" s="6"/>
      <c r="B83" s="6"/>
      <c r="C83" s="42" t="s">
        <v>172</v>
      </c>
      <c r="D83" s="43" t="s">
        <v>173</v>
      </c>
      <c r="E83" s="43">
        <v>4</v>
      </c>
      <c r="F83" s="43" t="s">
        <v>20</v>
      </c>
      <c r="G83" s="43">
        <v>64</v>
      </c>
      <c r="H83" s="43">
        <v>32</v>
      </c>
      <c r="I83" s="43">
        <v>32</v>
      </c>
      <c r="J83" s="43"/>
      <c r="K83" s="43"/>
      <c r="L83" s="43"/>
      <c r="M83" s="46">
        <v>4</v>
      </c>
      <c r="N83" s="46"/>
      <c r="O83" s="11"/>
      <c r="P83" s="14"/>
    </row>
    <row r="84" ht="15.9" customHeight="1" spans="1:16">
      <c r="A84" s="6"/>
      <c r="B84" s="6"/>
      <c r="C84" s="42" t="s">
        <v>174</v>
      </c>
      <c r="D84" s="43" t="s">
        <v>175</v>
      </c>
      <c r="E84" s="43">
        <v>4</v>
      </c>
      <c r="F84" s="43" t="s">
        <v>20</v>
      </c>
      <c r="G84" s="43">
        <v>64</v>
      </c>
      <c r="H84" s="43">
        <v>32</v>
      </c>
      <c r="I84" s="43">
        <v>32</v>
      </c>
      <c r="J84" s="43"/>
      <c r="K84" s="43"/>
      <c r="L84" s="43"/>
      <c r="M84" s="46">
        <v>4</v>
      </c>
      <c r="N84" s="46"/>
      <c r="O84" s="11"/>
      <c r="P84" s="14"/>
    </row>
    <row r="85" ht="15.9" customHeight="1" spans="1:16">
      <c r="A85" s="6"/>
      <c r="B85" s="6"/>
      <c r="C85" s="42" t="s">
        <v>176</v>
      </c>
      <c r="D85" s="43" t="s">
        <v>177</v>
      </c>
      <c r="E85" s="43">
        <v>4</v>
      </c>
      <c r="F85" s="43" t="s">
        <v>20</v>
      </c>
      <c r="G85" s="43">
        <v>64</v>
      </c>
      <c r="H85" s="43">
        <v>32</v>
      </c>
      <c r="I85" s="43">
        <v>32</v>
      </c>
      <c r="J85" s="43"/>
      <c r="K85" s="43"/>
      <c r="L85" s="43"/>
      <c r="M85" s="46">
        <v>4</v>
      </c>
      <c r="N85" s="46"/>
      <c r="O85" s="11"/>
      <c r="P85" s="14"/>
    </row>
    <row r="86" ht="15.9" customHeight="1" spans="1:16">
      <c r="A86" s="6"/>
      <c r="B86" s="6"/>
      <c r="C86" s="42" t="s">
        <v>178</v>
      </c>
      <c r="D86" s="43" t="s">
        <v>179</v>
      </c>
      <c r="E86" s="43">
        <v>4</v>
      </c>
      <c r="F86" s="43" t="s">
        <v>20</v>
      </c>
      <c r="G86" s="43">
        <v>64</v>
      </c>
      <c r="H86" s="43">
        <v>32</v>
      </c>
      <c r="I86" s="43">
        <v>32</v>
      </c>
      <c r="J86" s="11"/>
      <c r="K86" s="11"/>
      <c r="L86" s="11"/>
      <c r="M86" s="46"/>
      <c r="N86" s="46">
        <v>4</v>
      </c>
      <c r="O86" s="11"/>
      <c r="P86" s="14"/>
    </row>
    <row r="87" ht="22.35" customHeight="1" spans="1:16">
      <c r="A87" s="6"/>
      <c r="B87" s="6" t="s">
        <v>180</v>
      </c>
      <c r="C87" s="6"/>
      <c r="D87" s="6"/>
      <c r="E87" s="29">
        <f>SUM(E79:E86)</f>
        <v>30</v>
      </c>
      <c r="F87" s="29"/>
      <c r="G87" s="29">
        <f t="shared" ref="G87:O87" si="7">SUM(G79:G86)</f>
        <v>480</v>
      </c>
      <c r="H87" s="29">
        <f t="shared" si="7"/>
        <v>240</v>
      </c>
      <c r="I87" s="29">
        <f t="shared" si="7"/>
        <v>240</v>
      </c>
      <c r="J87" s="29">
        <f t="shared" si="7"/>
        <v>0</v>
      </c>
      <c r="K87" s="29">
        <f t="shared" si="7"/>
        <v>0</v>
      </c>
      <c r="L87" s="29">
        <f t="shared" si="7"/>
        <v>10</v>
      </c>
      <c r="M87" s="29">
        <f t="shared" si="7"/>
        <v>16</v>
      </c>
      <c r="N87" s="29">
        <f t="shared" si="7"/>
        <v>4</v>
      </c>
      <c r="O87" s="29">
        <f t="shared" si="7"/>
        <v>0</v>
      </c>
      <c r="P87" s="14"/>
    </row>
    <row r="88" ht="15.9" customHeight="1" spans="1:16">
      <c r="A88" s="6" t="s">
        <v>181</v>
      </c>
      <c r="B88" s="6" t="s">
        <v>127</v>
      </c>
      <c r="C88" s="29" t="s">
        <v>182</v>
      </c>
      <c r="D88" s="13" t="s">
        <v>183</v>
      </c>
      <c r="E88" s="46">
        <v>4</v>
      </c>
      <c r="F88" s="46" t="s">
        <v>20</v>
      </c>
      <c r="G88" s="46">
        <v>64</v>
      </c>
      <c r="H88" s="46">
        <v>32</v>
      </c>
      <c r="I88" s="46">
        <v>32</v>
      </c>
      <c r="J88" s="11"/>
      <c r="K88" s="46">
        <v>4</v>
      </c>
      <c r="L88" s="73"/>
      <c r="M88" s="73"/>
      <c r="N88" s="73"/>
      <c r="O88" s="11"/>
      <c r="P88" s="13"/>
    </row>
    <row r="89" ht="15.9" customHeight="1" spans="1:16">
      <c r="A89" s="6"/>
      <c r="B89" s="6"/>
      <c r="C89" s="41" t="s">
        <v>184</v>
      </c>
      <c r="D89" s="14" t="s">
        <v>185</v>
      </c>
      <c r="E89" s="63">
        <v>4</v>
      </c>
      <c r="F89" s="63" t="s">
        <v>20</v>
      </c>
      <c r="G89" s="63">
        <v>64</v>
      </c>
      <c r="H89" s="63">
        <v>32</v>
      </c>
      <c r="I89" s="63">
        <v>32</v>
      </c>
      <c r="J89" s="11"/>
      <c r="K89" s="74"/>
      <c r="L89" s="63">
        <v>4</v>
      </c>
      <c r="M89" s="74"/>
      <c r="N89" s="74"/>
      <c r="O89" s="11"/>
      <c r="P89" s="14"/>
    </row>
    <row r="90" ht="15.9" customHeight="1" spans="1:16">
      <c r="A90" s="6"/>
      <c r="B90" s="6"/>
      <c r="C90" s="29" t="s">
        <v>186</v>
      </c>
      <c r="D90" s="13" t="s">
        <v>187</v>
      </c>
      <c r="E90" s="64">
        <v>4</v>
      </c>
      <c r="F90" s="46" t="s">
        <v>20</v>
      </c>
      <c r="G90" s="46">
        <v>64</v>
      </c>
      <c r="H90" s="46">
        <v>32</v>
      </c>
      <c r="I90" s="46">
        <v>32</v>
      </c>
      <c r="J90" s="11"/>
      <c r="K90" s="64"/>
      <c r="L90" s="64">
        <v>4</v>
      </c>
      <c r="M90" s="64"/>
      <c r="N90" s="73"/>
      <c r="O90" s="11"/>
      <c r="P90" s="14"/>
    </row>
    <row r="91" ht="15.9" customHeight="1" spans="1:16">
      <c r="A91" s="6"/>
      <c r="B91" s="6"/>
      <c r="C91" s="41" t="s">
        <v>188</v>
      </c>
      <c r="D91" s="14" t="s">
        <v>177</v>
      </c>
      <c r="E91" s="65">
        <v>4</v>
      </c>
      <c r="F91" s="63" t="s">
        <v>20</v>
      </c>
      <c r="G91" s="63">
        <v>64</v>
      </c>
      <c r="H91" s="63">
        <v>32</v>
      </c>
      <c r="I91" s="63">
        <v>32</v>
      </c>
      <c r="J91" s="11"/>
      <c r="K91" s="65"/>
      <c r="L91" s="65"/>
      <c r="M91" s="63">
        <v>4</v>
      </c>
      <c r="N91" s="75"/>
      <c r="O91" s="26"/>
      <c r="P91" s="14"/>
    </row>
    <row r="92" ht="15.9" customHeight="1" spans="1:16">
      <c r="A92" s="6"/>
      <c r="B92" s="6"/>
      <c r="C92" s="29" t="s">
        <v>189</v>
      </c>
      <c r="D92" s="13" t="s">
        <v>190</v>
      </c>
      <c r="E92" s="46">
        <v>4</v>
      </c>
      <c r="F92" s="46" t="s">
        <v>20</v>
      </c>
      <c r="G92" s="46">
        <v>64</v>
      </c>
      <c r="H92" s="46">
        <v>32</v>
      </c>
      <c r="I92" s="46">
        <v>32</v>
      </c>
      <c r="J92" s="11"/>
      <c r="K92" s="73"/>
      <c r="L92" s="73"/>
      <c r="M92" s="73"/>
      <c r="N92" s="76">
        <v>4</v>
      </c>
      <c r="O92" s="26"/>
      <c r="P92" s="14"/>
    </row>
    <row r="93" ht="15.9" customHeight="1" spans="1:16">
      <c r="A93" s="6"/>
      <c r="B93" s="6"/>
      <c r="C93" s="66" t="s">
        <v>191</v>
      </c>
      <c r="D93" s="67" t="s">
        <v>192</v>
      </c>
      <c r="E93" s="46">
        <v>4</v>
      </c>
      <c r="F93" s="46" t="s">
        <v>20</v>
      </c>
      <c r="G93" s="46">
        <v>64</v>
      </c>
      <c r="H93" s="46">
        <v>32</v>
      </c>
      <c r="I93" s="46">
        <v>32</v>
      </c>
      <c r="J93" s="11"/>
      <c r="K93" s="77"/>
      <c r="L93" s="77"/>
      <c r="M93" s="64">
        <v>4</v>
      </c>
      <c r="N93" s="76"/>
      <c r="O93" s="11"/>
      <c r="P93" s="14"/>
    </row>
    <row r="94" ht="15.9" customHeight="1" spans="1:16">
      <c r="A94" s="6"/>
      <c r="B94" s="6"/>
      <c r="C94" s="29" t="s">
        <v>193</v>
      </c>
      <c r="D94" s="13" t="s">
        <v>194</v>
      </c>
      <c r="E94" s="46">
        <v>4</v>
      </c>
      <c r="F94" s="46" t="s">
        <v>20</v>
      </c>
      <c r="G94" s="46">
        <v>64</v>
      </c>
      <c r="H94" s="46">
        <v>32</v>
      </c>
      <c r="I94" s="46">
        <v>32</v>
      </c>
      <c r="J94" s="11"/>
      <c r="K94" s="73"/>
      <c r="L94" s="73"/>
      <c r="M94" s="64">
        <v>4</v>
      </c>
      <c r="N94" s="78"/>
      <c r="O94" s="11"/>
      <c r="P94" s="14"/>
    </row>
    <row r="95" ht="22.35" customHeight="1" spans="1:16">
      <c r="A95" s="6"/>
      <c r="B95" s="6" t="s">
        <v>195</v>
      </c>
      <c r="C95" s="6"/>
      <c r="D95" s="6"/>
      <c r="E95" s="29">
        <f>E88+E89+E90+E91+E92++E93+E94</f>
        <v>28</v>
      </c>
      <c r="F95" s="29"/>
      <c r="G95" s="29">
        <f t="shared" ref="G95:O95" si="8">G88+G89+G90+G91+G92++G93+G94</f>
        <v>448</v>
      </c>
      <c r="H95" s="29">
        <f t="shared" si="8"/>
        <v>224</v>
      </c>
      <c r="I95" s="29">
        <f t="shared" si="8"/>
        <v>224</v>
      </c>
      <c r="J95" s="29">
        <f t="shared" si="8"/>
        <v>0</v>
      </c>
      <c r="K95" s="29">
        <f t="shared" si="8"/>
        <v>4</v>
      </c>
      <c r="L95" s="29">
        <f t="shared" si="8"/>
        <v>8</v>
      </c>
      <c r="M95" s="29">
        <f t="shared" si="8"/>
        <v>12</v>
      </c>
      <c r="N95" s="29">
        <f t="shared" si="8"/>
        <v>4</v>
      </c>
      <c r="O95" s="13">
        <f t="shared" si="8"/>
        <v>0</v>
      </c>
      <c r="P95" s="14"/>
    </row>
    <row r="96" ht="15.9" customHeight="1" spans="1:16">
      <c r="A96" s="6" t="s">
        <v>196</v>
      </c>
      <c r="B96" s="6" t="s">
        <v>89</v>
      </c>
      <c r="C96" s="36" t="s">
        <v>197</v>
      </c>
      <c r="D96" s="37" t="s">
        <v>198</v>
      </c>
      <c r="E96" s="17">
        <v>2</v>
      </c>
      <c r="F96" s="17" t="s">
        <v>20</v>
      </c>
      <c r="G96" s="17">
        <v>32</v>
      </c>
      <c r="H96" s="17">
        <v>16</v>
      </c>
      <c r="I96" s="17">
        <v>16</v>
      </c>
      <c r="J96" s="17"/>
      <c r="K96" s="57"/>
      <c r="M96" s="79">
        <v>2</v>
      </c>
      <c r="N96" s="17"/>
      <c r="O96" s="14"/>
      <c r="P96" s="30"/>
    </row>
    <row r="97" ht="15.9" customHeight="1" spans="1:16">
      <c r="A97" s="6"/>
      <c r="B97" s="6"/>
      <c r="C97" s="68" t="s">
        <v>199</v>
      </c>
      <c r="D97" s="30" t="s">
        <v>200</v>
      </c>
      <c r="E97" s="17">
        <v>2</v>
      </c>
      <c r="F97" s="17" t="s">
        <v>20</v>
      </c>
      <c r="G97" s="17">
        <v>32</v>
      </c>
      <c r="H97" s="17">
        <v>16</v>
      </c>
      <c r="I97" s="17">
        <v>16</v>
      </c>
      <c r="J97" s="17"/>
      <c r="K97" s="17"/>
      <c r="L97" s="55"/>
      <c r="M97" s="30">
        <v>2</v>
      </c>
      <c r="N97" s="14"/>
      <c r="O97" s="14"/>
      <c r="P97" s="14"/>
    </row>
    <row r="98" ht="15.9" customHeight="1" spans="1:16">
      <c r="A98" s="6"/>
      <c r="B98" s="6"/>
      <c r="C98" s="68" t="s">
        <v>201</v>
      </c>
      <c r="D98" s="30" t="s">
        <v>202</v>
      </c>
      <c r="E98" s="17">
        <v>2</v>
      </c>
      <c r="F98" s="17" t="s">
        <v>20</v>
      </c>
      <c r="G98" s="17">
        <v>32</v>
      </c>
      <c r="H98" s="17">
        <v>16</v>
      </c>
      <c r="I98" s="17">
        <v>16</v>
      </c>
      <c r="J98" s="17"/>
      <c r="K98" s="17"/>
      <c r="L98" s="30">
        <v>2</v>
      </c>
      <c r="M98" s="55"/>
      <c r="N98" s="55"/>
      <c r="O98" s="14"/>
      <c r="P98" s="14"/>
    </row>
    <row r="99" ht="15.9" customHeight="1" spans="1:16">
      <c r="A99" s="6"/>
      <c r="B99" s="6"/>
      <c r="C99" s="68" t="s">
        <v>203</v>
      </c>
      <c r="D99" s="30" t="s">
        <v>204</v>
      </c>
      <c r="E99" s="17">
        <v>2</v>
      </c>
      <c r="F99" s="17" t="s">
        <v>20</v>
      </c>
      <c r="G99" s="17">
        <v>32</v>
      </c>
      <c r="H99" s="17">
        <v>16</v>
      </c>
      <c r="I99" s="17">
        <v>16</v>
      </c>
      <c r="J99" s="17"/>
      <c r="K99" s="17"/>
      <c r="L99" s="17"/>
      <c r="M99" s="17">
        <v>2</v>
      </c>
      <c r="N99" s="14"/>
      <c r="O99" s="14"/>
      <c r="P99" s="14"/>
    </row>
    <row r="100" ht="15.9" customHeight="1" spans="1:16">
      <c r="A100" s="6"/>
      <c r="B100" s="6"/>
      <c r="C100" s="58" t="s">
        <v>205</v>
      </c>
      <c r="D100" s="17" t="s">
        <v>206</v>
      </c>
      <c r="E100" s="29">
        <v>2</v>
      </c>
      <c r="F100" s="29" t="s">
        <v>20</v>
      </c>
      <c r="G100" s="17">
        <v>32</v>
      </c>
      <c r="H100" s="29">
        <v>16</v>
      </c>
      <c r="I100" s="29">
        <v>16</v>
      </c>
      <c r="J100" s="14"/>
      <c r="K100" s="14"/>
      <c r="L100" s="14"/>
      <c r="M100" s="14">
        <v>2</v>
      </c>
      <c r="N100" s="14"/>
      <c r="O100" s="14"/>
      <c r="P100" s="14"/>
    </row>
    <row r="101" ht="15.9" customHeight="1" spans="1:16">
      <c r="A101" s="6"/>
      <c r="B101" s="6"/>
      <c r="C101" s="30" t="s">
        <v>207</v>
      </c>
      <c r="D101" s="17" t="s">
        <v>208</v>
      </c>
      <c r="E101" s="17">
        <v>2</v>
      </c>
      <c r="F101" s="17" t="s">
        <v>20</v>
      </c>
      <c r="G101" s="17">
        <v>32</v>
      </c>
      <c r="H101" s="17">
        <v>16</v>
      </c>
      <c r="I101" s="17">
        <v>16</v>
      </c>
      <c r="J101" s="17"/>
      <c r="K101" s="17"/>
      <c r="L101" s="17"/>
      <c r="M101" s="17">
        <v>2</v>
      </c>
      <c r="N101" s="14"/>
      <c r="O101" s="14"/>
      <c r="P101" s="14"/>
    </row>
    <row r="102" ht="15.9" customHeight="1" spans="1:16">
      <c r="A102" s="6"/>
      <c r="B102" s="6"/>
      <c r="C102" s="30" t="s">
        <v>209</v>
      </c>
      <c r="D102" s="17" t="s">
        <v>210</v>
      </c>
      <c r="E102" s="30">
        <v>2</v>
      </c>
      <c r="F102" s="17" t="s">
        <v>20</v>
      </c>
      <c r="G102" s="17">
        <v>32</v>
      </c>
      <c r="H102" s="17">
        <v>16</v>
      </c>
      <c r="I102" s="17">
        <v>16</v>
      </c>
      <c r="J102" s="17"/>
      <c r="K102" s="17"/>
      <c r="L102" s="17"/>
      <c r="M102" s="17"/>
      <c r="N102" s="17">
        <v>2</v>
      </c>
      <c r="O102" s="14"/>
      <c r="P102" s="14"/>
    </row>
    <row r="103" ht="15.9" customHeight="1" spans="1:16">
      <c r="A103" s="6"/>
      <c r="B103" s="6"/>
      <c r="C103" s="30" t="s">
        <v>211</v>
      </c>
      <c r="D103" s="17" t="s">
        <v>212</v>
      </c>
      <c r="E103" s="17">
        <v>2</v>
      </c>
      <c r="F103" s="17" t="s">
        <v>20</v>
      </c>
      <c r="G103" s="17">
        <v>32</v>
      </c>
      <c r="H103" s="17">
        <v>16</v>
      </c>
      <c r="I103" s="17">
        <v>16</v>
      </c>
      <c r="J103" s="17"/>
      <c r="K103" s="17"/>
      <c r="L103" s="17"/>
      <c r="M103" s="17"/>
      <c r="N103" s="17">
        <v>2</v>
      </c>
      <c r="O103" s="14"/>
      <c r="P103" s="53"/>
    </row>
    <row r="104" ht="15.9" customHeight="1" spans="1:16">
      <c r="A104" s="6"/>
      <c r="B104" s="6"/>
      <c r="C104" s="69" t="s">
        <v>213</v>
      </c>
      <c r="D104" s="30" t="s">
        <v>214</v>
      </c>
      <c r="E104" s="17">
        <v>2</v>
      </c>
      <c r="F104" s="17" t="s">
        <v>20</v>
      </c>
      <c r="G104" s="17">
        <v>32</v>
      </c>
      <c r="H104" s="29">
        <v>16</v>
      </c>
      <c r="I104" s="29">
        <v>16</v>
      </c>
      <c r="J104" s="14"/>
      <c r="K104" s="14"/>
      <c r="L104" s="14"/>
      <c r="M104" s="14"/>
      <c r="N104" s="17">
        <v>2</v>
      </c>
      <c r="O104" s="14"/>
      <c r="P104" s="53"/>
    </row>
    <row r="105" ht="15.9" customHeight="1" spans="1:16">
      <c r="A105" s="6"/>
      <c r="B105" s="6"/>
      <c r="C105" s="30" t="s">
        <v>215</v>
      </c>
      <c r="D105" s="17" t="s">
        <v>216</v>
      </c>
      <c r="E105" s="17">
        <v>2</v>
      </c>
      <c r="F105" s="17" t="s">
        <v>20</v>
      </c>
      <c r="G105" s="17">
        <v>32</v>
      </c>
      <c r="H105" s="17">
        <v>16</v>
      </c>
      <c r="I105" s="17">
        <v>16</v>
      </c>
      <c r="J105" s="17"/>
      <c r="K105" s="17"/>
      <c r="L105" s="17"/>
      <c r="M105" s="17"/>
      <c r="N105" s="17">
        <v>2</v>
      </c>
      <c r="O105" s="14"/>
      <c r="P105" s="13"/>
    </row>
    <row r="106" ht="22.35" customHeight="1" spans="1:16">
      <c r="A106" s="6"/>
      <c r="B106" s="6" t="s">
        <v>217</v>
      </c>
      <c r="C106" s="6"/>
      <c r="D106" s="6"/>
      <c r="E106" s="17">
        <v>16</v>
      </c>
      <c r="F106" s="29"/>
      <c r="G106" s="29">
        <v>256</v>
      </c>
      <c r="H106" s="29">
        <v>128</v>
      </c>
      <c r="I106" s="29">
        <v>128</v>
      </c>
      <c r="J106" s="29">
        <f t="shared" ref="J106:O106" si="9">J96+J97+J98+J99+J100+J101+J102+J103+J104+J105</f>
        <v>0</v>
      </c>
      <c r="K106" s="29">
        <f t="shared" si="9"/>
        <v>0</v>
      </c>
      <c r="L106" s="29">
        <f t="shared" si="9"/>
        <v>2</v>
      </c>
      <c r="M106" s="29">
        <f t="shared" si="9"/>
        <v>10</v>
      </c>
      <c r="N106" s="29">
        <f t="shared" si="9"/>
        <v>8</v>
      </c>
      <c r="O106" s="29">
        <f t="shared" si="9"/>
        <v>0</v>
      </c>
      <c r="P106" s="13"/>
    </row>
    <row r="107" ht="15.9" customHeight="1" spans="1:16">
      <c r="A107" s="6" t="s">
        <v>218</v>
      </c>
      <c r="B107" s="6" t="s">
        <v>103</v>
      </c>
      <c r="C107" s="17" t="s">
        <v>110</v>
      </c>
      <c r="D107" s="17" t="s">
        <v>219</v>
      </c>
      <c r="E107" s="39">
        <v>4</v>
      </c>
      <c r="F107" s="39" t="s">
        <v>20</v>
      </c>
      <c r="G107" s="39">
        <v>64</v>
      </c>
      <c r="H107" s="39">
        <v>52</v>
      </c>
      <c r="I107" s="39">
        <v>12</v>
      </c>
      <c r="J107" s="29"/>
      <c r="K107" s="39"/>
      <c r="L107" s="29">
        <v>4</v>
      </c>
      <c r="M107" s="29"/>
      <c r="N107" s="29"/>
      <c r="O107" s="29"/>
      <c r="P107" s="13"/>
    </row>
    <row r="108" ht="15.9" customHeight="1" spans="1:16">
      <c r="A108" s="6"/>
      <c r="B108" s="6"/>
      <c r="C108" s="17" t="s">
        <v>114</v>
      </c>
      <c r="D108" s="17" t="s">
        <v>220</v>
      </c>
      <c r="E108" s="29">
        <v>2</v>
      </c>
      <c r="F108" s="29" t="s">
        <v>20</v>
      </c>
      <c r="G108" s="29">
        <v>32</v>
      </c>
      <c r="H108" s="29">
        <v>24</v>
      </c>
      <c r="I108" s="29">
        <v>8</v>
      </c>
      <c r="J108" s="29"/>
      <c r="K108" s="29"/>
      <c r="L108" s="29"/>
      <c r="M108" s="29"/>
      <c r="N108" s="29">
        <v>2</v>
      </c>
      <c r="O108" s="29"/>
      <c r="P108" s="14"/>
    </row>
    <row r="109" ht="15.9" customHeight="1" spans="1:16">
      <c r="A109" s="6"/>
      <c r="B109" s="6"/>
      <c r="C109" s="17" t="s">
        <v>221</v>
      </c>
      <c r="D109" s="17" t="s">
        <v>222</v>
      </c>
      <c r="E109" s="29">
        <v>3</v>
      </c>
      <c r="F109" s="29" t="s">
        <v>20</v>
      </c>
      <c r="G109" s="29">
        <v>48</v>
      </c>
      <c r="H109" s="29">
        <v>48</v>
      </c>
      <c r="I109" s="29">
        <v>0</v>
      </c>
      <c r="J109" s="29"/>
      <c r="K109" s="29"/>
      <c r="L109" s="29"/>
      <c r="M109" s="29">
        <v>3</v>
      </c>
      <c r="N109" s="29"/>
      <c r="O109" s="29"/>
      <c r="P109" s="14"/>
    </row>
    <row r="110" ht="15.9" customHeight="1" spans="1:16">
      <c r="A110" s="6"/>
      <c r="B110" s="6"/>
      <c r="C110" s="17" t="s">
        <v>223</v>
      </c>
      <c r="D110" s="17" t="s">
        <v>224</v>
      </c>
      <c r="E110" s="39">
        <v>4</v>
      </c>
      <c r="F110" s="39" t="s">
        <v>20</v>
      </c>
      <c r="G110" s="39">
        <v>64</v>
      </c>
      <c r="H110" s="39">
        <v>52</v>
      </c>
      <c r="I110" s="39">
        <v>12</v>
      </c>
      <c r="J110" s="29"/>
      <c r="K110" s="39"/>
      <c r="L110" s="39"/>
      <c r="M110" s="39">
        <v>4</v>
      </c>
      <c r="N110" s="29"/>
      <c r="O110" s="29"/>
      <c r="P110" s="14"/>
    </row>
    <row r="111" ht="22.35" customHeight="1" spans="1:16">
      <c r="A111" s="6"/>
      <c r="B111" s="6" t="s">
        <v>225</v>
      </c>
      <c r="C111" s="6"/>
      <c r="D111" s="6"/>
      <c r="E111" s="29">
        <f>SUM(E107:E110)</f>
        <v>13</v>
      </c>
      <c r="F111" s="29"/>
      <c r="G111" s="29">
        <f t="shared" ref="F111:O111" si="10">SUM(G107:G110)</f>
        <v>208</v>
      </c>
      <c r="H111" s="29">
        <f t="shared" si="10"/>
        <v>176</v>
      </c>
      <c r="I111" s="29">
        <f t="shared" si="10"/>
        <v>32</v>
      </c>
      <c r="J111" s="29">
        <f t="shared" si="10"/>
        <v>0</v>
      </c>
      <c r="K111" s="29">
        <f t="shared" si="10"/>
        <v>0</v>
      </c>
      <c r="L111" s="29">
        <f t="shared" si="10"/>
        <v>4</v>
      </c>
      <c r="M111" s="29">
        <f t="shared" si="10"/>
        <v>7</v>
      </c>
      <c r="N111" s="29">
        <f t="shared" si="10"/>
        <v>2</v>
      </c>
      <c r="O111" s="29">
        <f t="shared" si="10"/>
        <v>0</v>
      </c>
      <c r="P111" s="14"/>
    </row>
    <row r="112" ht="15.9" customHeight="1" spans="1:16">
      <c r="A112" s="6"/>
      <c r="B112" s="6" t="s">
        <v>113</v>
      </c>
      <c r="C112" s="42" t="s">
        <v>182</v>
      </c>
      <c r="D112" s="43" t="s">
        <v>183</v>
      </c>
      <c r="E112" s="43">
        <v>4</v>
      </c>
      <c r="F112" s="43" t="s">
        <v>20</v>
      </c>
      <c r="G112" s="43">
        <v>64</v>
      </c>
      <c r="H112" s="43">
        <v>32</v>
      </c>
      <c r="I112" s="43">
        <v>32</v>
      </c>
      <c r="J112" s="43"/>
      <c r="K112" s="43"/>
      <c r="L112" s="43"/>
      <c r="M112" s="14">
        <v>4</v>
      </c>
      <c r="N112" s="14"/>
      <c r="O112" s="14"/>
      <c r="P112" s="13"/>
    </row>
    <row r="113" ht="15.9" customHeight="1" spans="1:16">
      <c r="A113" s="6"/>
      <c r="B113" s="6"/>
      <c r="C113" s="42" t="s">
        <v>226</v>
      </c>
      <c r="D113" s="43" t="s">
        <v>227</v>
      </c>
      <c r="E113" s="43">
        <v>2</v>
      </c>
      <c r="F113" s="43" t="s">
        <v>20</v>
      </c>
      <c r="G113" s="43">
        <v>32</v>
      </c>
      <c r="H113" s="43">
        <v>16</v>
      </c>
      <c r="I113" s="43">
        <v>16</v>
      </c>
      <c r="J113" s="43"/>
      <c r="K113" s="43"/>
      <c r="L113" s="43"/>
      <c r="M113" s="43"/>
      <c r="N113" s="43">
        <v>2</v>
      </c>
      <c r="O113" s="14"/>
      <c r="P113" s="14"/>
    </row>
    <row r="114" ht="15.9" customHeight="1" spans="1:16">
      <c r="A114" s="6"/>
      <c r="B114" s="6"/>
      <c r="C114" s="42" t="s">
        <v>228</v>
      </c>
      <c r="D114" s="43" t="s">
        <v>229</v>
      </c>
      <c r="E114" s="43">
        <v>4</v>
      </c>
      <c r="F114" s="43" t="s">
        <v>20</v>
      </c>
      <c r="G114" s="43">
        <v>64</v>
      </c>
      <c r="H114" s="43">
        <v>32</v>
      </c>
      <c r="I114" s="43">
        <v>32</v>
      </c>
      <c r="J114" s="43"/>
      <c r="K114" s="43"/>
      <c r="L114" s="43"/>
      <c r="M114" s="43"/>
      <c r="N114" s="43">
        <v>4</v>
      </c>
      <c r="O114" s="14"/>
      <c r="P114" s="14"/>
    </row>
    <row r="115" ht="15.9" customHeight="1" spans="1:16">
      <c r="A115" s="6"/>
      <c r="B115" s="6"/>
      <c r="C115" s="42" t="s">
        <v>230</v>
      </c>
      <c r="D115" s="43" t="s">
        <v>231</v>
      </c>
      <c r="E115" s="43">
        <v>2</v>
      </c>
      <c r="F115" s="43" t="s">
        <v>20</v>
      </c>
      <c r="G115" s="43">
        <v>32</v>
      </c>
      <c r="H115" s="43">
        <v>16</v>
      </c>
      <c r="I115" s="43">
        <v>16</v>
      </c>
      <c r="J115" s="43"/>
      <c r="K115" s="43"/>
      <c r="L115" s="43"/>
      <c r="M115" s="43"/>
      <c r="N115" s="43">
        <v>2</v>
      </c>
      <c r="O115" s="14"/>
      <c r="P115" s="14"/>
    </row>
    <row r="116" ht="15.9" customHeight="1" spans="1:16">
      <c r="A116" s="6"/>
      <c r="B116" s="6"/>
      <c r="C116" s="42" t="s">
        <v>197</v>
      </c>
      <c r="D116" s="43" t="s">
        <v>198</v>
      </c>
      <c r="E116" s="43">
        <v>2</v>
      </c>
      <c r="F116" s="43" t="s">
        <v>20</v>
      </c>
      <c r="G116" s="43">
        <v>32</v>
      </c>
      <c r="H116" s="43">
        <v>16</v>
      </c>
      <c r="I116" s="43">
        <v>16</v>
      </c>
      <c r="J116" s="43"/>
      <c r="K116" s="43"/>
      <c r="L116" s="43"/>
      <c r="M116" s="43"/>
      <c r="N116" s="43">
        <v>2</v>
      </c>
      <c r="O116" s="14"/>
      <c r="P116" s="14"/>
    </row>
    <row r="117" ht="22.35" customHeight="1" spans="1:16">
      <c r="A117" s="6"/>
      <c r="B117" s="6" t="s">
        <v>232</v>
      </c>
      <c r="C117" s="6"/>
      <c r="D117" s="6"/>
      <c r="E117" s="29">
        <f>SUM(E112:E116)</f>
        <v>14</v>
      </c>
      <c r="F117" s="29"/>
      <c r="G117" s="29">
        <f t="shared" ref="G117:O117" si="11">SUM(G112:G116)</f>
        <v>224</v>
      </c>
      <c r="H117" s="29">
        <f t="shared" si="11"/>
        <v>112</v>
      </c>
      <c r="I117" s="29">
        <f t="shared" si="11"/>
        <v>112</v>
      </c>
      <c r="J117" s="29">
        <f t="shared" si="11"/>
        <v>0</v>
      </c>
      <c r="K117" s="29">
        <f t="shared" si="11"/>
        <v>0</v>
      </c>
      <c r="L117" s="29">
        <f t="shared" si="11"/>
        <v>0</v>
      </c>
      <c r="M117" s="29">
        <f t="shared" si="11"/>
        <v>4</v>
      </c>
      <c r="N117" s="29">
        <f t="shared" si="11"/>
        <v>10</v>
      </c>
      <c r="O117" s="29">
        <f t="shared" si="11"/>
        <v>0</v>
      </c>
      <c r="P117" s="14"/>
    </row>
    <row r="118" ht="15.9" customHeight="1" spans="1:16">
      <c r="A118" s="6"/>
      <c r="B118" s="6" t="s">
        <v>127</v>
      </c>
      <c r="C118" s="41" t="s">
        <v>90</v>
      </c>
      <c r="D118" s="14" t="s">
        <v>91</v>
      </c>
      <c r="E118" s="46">
        <v>2</v>
      </c>
      <c r="F118" s="46" t="s">
        <v>20</v>
      </c>
      <c r="G118" s="46">
        <v>32</v>
      </c>
      <c r="H118" s="46">
        <v>16</v>
      </c>
      <c r="I118" s="46">
        <v>16</v>
      </c>
      <c r="J118" s="80"/>
      <c r="K118" s="80"/>
      <c r="L118" s="14"/>
      <c r="M118" s="14">
        <v>2</v>
      </c>
      <c r="N118" s="14"/>
      <c r="O118" s="11"/>
      <c r="P118" s="13"/>
    </row>
    <row r="119" ht="15.9" customHeight="1" spans="1:16">
      <c r="A119" s="6"/>
      <c r="B119" s="6"/>
      <c r="C119" s="41" t="s">
        <v>233</v>
      </c>
      <c r="D119" s="14" t="s">
        <v>234</v>
      </c>
      <c r="E119" s="46">
        <v>2</v>
      </c>
      <c r="F119" s="46" t="s">
        <v>20</v>
      </c>
      <c r="G119" s="46">
        <v>32</v>
      </c>
      <c r="H119" s="46">
        <v>16</v>
      </c>
      <c r="I119" s="46">
        <v>16</v>
      </c>
      <c r="J119" s="80"/>
      <c r="K119" s="80"/>
      <c r="L119" s="14"/>
      <c r="M119" s="14"/>
      <c r="N119" s="14">
        <v>2</v>
      </c>
      <c r="O119" s="11"/>
      <c r="P119" s="14"/>
    </row>
    <row r="120" ht="15.9" customHeight="1" spans="1:16">
      <c r="A120" s="6"/>
      <c r="B120" s="6"/>
      <c r="C120" s="41" t="s">
        <v>170</v>
      </c>
      <c r="D120" s="14" t="s">
        <v>171</v>
      </c>
      <c r="E120" s="46">
        <v>2</v>
      </c>
      <c r="F120" s="46" t="s">
        <v>20</v>
      </c>
      <c r="G120" s="46">
        <v>32</v>
      </c>
      <c r="H120" s="46">
        <v>16</v>
      </c>
      <c r="I120" s="46">
        <v>16</v>
      </c>
      <c r="J120" s="80"/>
      <c r="K120" s="80"/>
      <c r="L120" s="14"/>
      <c r="M120" s="14"/>
      <c r="N120" s="14">
        <v>2</v>
      </c>
      <c r="O120" s="11"/>
      <c r="P120" s="14"/>
    </row>
    <row r="121" ht="15.9" customHeight="1" spans="1:16">
      <c r="A121" s="6"/>
      <c r="B121" s="6"/>
      <c r="C121" s="30" t="s">
        <v>235</v>
      </c>
      <c r="D121" s="13" t="s">
        <v>236</v>
      </c>
      <c r="E121" s="46">
        <v>2</v>
      </c>
      <c r="F121" s="46" t="s">
        <v>20</v>
      </c>
      <c r="G121" s="46">
        <v>32</v>
      </c>
      <c r="H121" s="46">
        <v>16</v>
      </c>
      <c r="I121" s="46">
        <v>16</v>
      </c>
      <c r="J121" s="81"/>
      <c r="K121" s="81"/>
      <c r="L121" s="13"/>
      <c r="M121" s="13"/>
      <c r="N121" s="13">
        <v>2</v>
      </c>
      <c r="O121" s="11"/>
      <c r="P121" s="14"/>
    </row>
    <row r="122" ht="15.9" customHeight="1" spans="1:16">
      <c r="A122" s="6"/>
      <c r="B122" s="6"/>
      <c r="C122" s="41" t="s">
        <v>237</v>
      </c>
      <c r="D122" s="14" t="s">
        <v>238</v>
      </c>
      <c r="E122" s="46">
        <v>2</v>
      </c>
      <c r="F122" s="46" t="s">
        <v>20</v>
      </c>
      <c r="G122" s="46">
        <v>32</v>
      </c>
      <c r="H122" s="46">
        <v>16</v>
      </c>
      <c r="I122" s="46">
        <v>16</v>
      </c>
      <c r="J122" s="80"/>
      <c r="K122" s="80"/>
      <c r="L122" s="82">
        <v>2</v>
      </c>
      <c r="M122" s="82"/>
      <c r="N122" s="14"/>
      <c r="O122" s="11"/>
      <c r="P122" s="14"/>
    </row>
    <row r="123" ht="15.9" customHeight="1" spans="1:16">
      <c r="A123" s="6"/>
      <c r="B123" s="6"/>
      <c r="C123" s="41" t="s">
        <v>120</v>
      </c>
      <c r="D123" s="14" t="s">
        <v>121</v>
      </c>
      <c r="E123" s="46">
        <v>2</v>
      </c>
      <c r="F123" s="46" t="s">
        <v>20</v>
      </c>
      <c r="G123" s="46">
        <v>32</v>
      </c>
      <c r="H123" s="46">
        <v>8</v>
      </c>
      <c r="I123" s="46">
        <v>24</v>
      </c>
      <c r="J123" s="80"/>
      <c r="K123" s="80"/>
      <c r="L123" s="14"/>
      <c r="M123" s="82">
        <v>2</v>
      </c>
      <c r="N123" s="14"/>
      <c r="O123" s="11"/>
      <c r="P123" s="14"/>
    </row>
    <row r="124" ht="15.9" customHeight="1" spans="1:16">
      <c r="A124" s="6"/>
      <c r="B124" s="6"/>
      <c r="C124" s="29" t="s">
        <v>239</v>
      </c>
      <c r="D124" s="13" t="s">
        <v>240</v>
      </c>
      <c r="E124" s="46">
        <v>2</v>
      </c>
      <c r="F124" s="46" t="s">
        <v>20</v>
      </c>
      <c r="G124" s="46">
        <v>32</v>
      </c>
      <c r="H124" s="46">
        <v>16</v>
      </c>
      <c r="I124" s="46">
        <v>16</v>
      </c>
      <c r="J124" s="81"/>
      <c r="K124" s="81"/>
      <c r="L124" s="13"/>
      <c r="M124" s="83"/>
      <c r="N124" s="13">
        <v>2</v>
      </c>
      <c r="O124" s="11"/>
      <c r="P124" s="14"/>
    </row>
    <row r="125" ht="15.9" customHeight="1" spans="1:16">
      <c r="A125" s="6"/>
      <c r="B125" s="6"/>
      <c r="C125" s="29" t="s">
        <v>241</v>
      </c>
      <c r="D125" s="14" t="s">
        <v>242</v>
      </c>
      <c r="E125" s="46">
        <v>2</v>
      </c>
      <c r="F125" s="46" t="s">
        <v>20</v>
      </c>
      <c r="G125" s="46">
        <v>32</v>
      </c>
      <c r="H125" s="46">
        <v>16</v>
      </c>
      <c r="I125" s="46">
        <v>16</v>
      </c>
      <c r="J125" s="80"/>
      <c r="K125" s="80"/>
      <c r="L125" s="14"/>
      <c r="M125" s="82">
        <v>2</v>
      </c>
      <c r="N125" s="14"/>
      <c r="O125" s="11"/>
      <c r="P125" s="14"/>
    </row>
    <row r="126" s="2" customFormat="1" ht="15.9" customHeight="1" spans="1:16">
      <c r="A126" s="70"/>
      <c r="B126" s="70"/>
      <c r="C126" s="29" t="s">
        <v>243</v>
      </c>
      <c r="D126" s="14" t="s">
        <v>244</v>
      </c>
      <c r="E126" s="14">
        <v>2</v>
      </c>
      <c r="F126" s="14" t="s">
        <v>20</v>
      </c>
      <c r="G126" s="14">
        <v>32</v>
      </c>
      <c r="H126" s="14">
        <v>16</v>
      </c>
      <c r="I126" s="14">
        <v>16</v>
      </c>
      <c r="J126" s="14"/>
      <c r="K126" s="14"/>
      <c r="L126" s="14"/>
      <c r="M126" s="14"/>
      <c r="N126" s="14">
        <v>2</v>
      </c>
      <c r="O126" s="84"/>
      <c r="P126" s="85"/>
    </row>
    <row r="127" ht="15.9" customHeight="1" spans="1:16">
      <c r="A127" s="6"/>
      <c r="B127" s="6"/>
      <c r="C127" s="29" t="s">
        <v>245</v>
      </c>
      <c r="D127" s="14" t="s">
        <v>246</v>
      </c>
      <c r="E127" s="46">
        <v>2</v>
      </c>
      <c r="F127" s="46" t="s">
        <v>20</v>
      </c>
      <c r="G127" s="46">
        <v>32</v>
      </c>
      <c r="H127" s="46">
        <v>16</v>
      </c>
      <c r="I127" s="46">
        <v>16</v>
      </c>
      <c r="J127" s="80"/>
      <c r="K127" s="80"/>
      <c r="L127" s="14"/>
      <c r="M127" s="82">
        <v>2</v>
      </c>
      <c r="N127" s="14"/>
      <c r="O127" s="11"/>
      <c r="P127" s="14"/>
    </row>
    <row r="128" ht="22.35" customHeight="1" spans="1:16">
      <c r="A128" s="6"/>
      <c r="B128" s="6" t="s">
        <v>247</v>
      </c>
      <c r="C128" s="6"/>
      <c r="D128" s="6"/>
      <c r="E128" s="29">
        <v>16</v>
      </c>
      <c r="F128" s="29"/>
      <c r="G128" s="29">
        <v>256</v>
      </c>
      <c r="H128" s="29">
        <v>128</v>
      </c>
      <c r="I128" s="29">
        <v>128</v>
      </c>
      <c r="J128" s="11">
        <v>0</v>
      </c>
      <c r="K128" s="11">
        <v>0</v>
      </c>
      <c r="L128" s="11">
        <v>2</v>
      </c>
      <c r="M128" s="11">
        <v>8</v>
      </c>
      <c r="N128" s="11">
        <v>10</v>
      </c>
      <c r="O128" s="11">
        <v>0</v>
      </c>
      <c r="P128" s="14"/>
    </row>
    <row r="129" ht="15.9" customHeight="1" spans="1:16">
      <c r="A129" s="29" t="s">
        <v>248</v>
      </c>
      <c r="B129" s="29"/>
      <c r="C129" s="29"/>
      <c r="D129" s="29" t="s">
        <v>89</v>
      </c>
      <c r="E129" s="86">
        <f>E29+E35+E42+E69+E106</f>
        <v>112</v>
      </c>
      <c r="F129" s="29"/>
      <c r="G129" s="29">
        <f>G29+G35+G42+G69+G106</f>
        <v>1864</v>
      </c>
      <c r="H129" s="29">
        <f>H29+H35+H42+H69+H106</f>
        <v>998</v>
      </c>
      <c r="I129" s="29">
        <f>I29+I35+I42+I69+I106</f>
        <v>866</v>
      </c>
      <c r="J129" s="29">
        <f t="shared" ref="J129:O129" si="12">J29+J35+J42+J69+J106</f>
        <v>23</v>
      </c>
      <c r="K129" s="29">
        <f t="shared" si="12"/>
        <v>25</v>
      </c>
      <c r="L129" s="29">
        <f t="shared" si="12"/>
        <v>22</v>
      </c>
      <c r="M129" s="29">
        <f t="shared" si="12"/>
        <v>22</v>
      </c>
      <c r="N129" s="29">
        <f t="shared" si="12"/>
        <v>12</v>
      </c>
      <c r="O129" s="29">
        <f t="shared" si="12"/>
        <v>0</v>
      </c>
      <c r="P129" s="14"/>
    </row>
    <row r="130" ht="15.9" customHeight="1" spans="1:16">
      <c r="A130" s="29"/>
      <c r="B130" s="29"/>
      <c r="C130" s="29"/>
      <c r="D130" s="29" t="s">
        <v>103</v>
      </c>
      <c r="E130" s="86">
        <f>E29+E35+E48+E78+E111</f>
        <v>115</v>
      </c>
      <c r="F130" s="29"/>
      <c r="G130" s="29">
        <f>G29+G35+G48+G78+G111</f>
        <v>1896</v>
      </c>
      <c r="H130" s="29">
        <f>H29+H35+H48+H78+H111</f>
        <v>1170</v>
      </c>
      <c r="I130" s="29">
        <f>I29+I35+I48+I78+I111</f>
        <v>726</v>
      </c>
      <c r="J130" s="29">
        <f t="shared" ref="J130:O130" si="13">J29+J35+J48+J78+J111</f>
        <v>21</v>
      </c>
      <c r="K130" s="29">
        <f t="shared" si="13"/>
        <v>27</v>
      </c>
      <c r="L130" s="29">
        <f t="shared" si="13"/>
        <v>22</v>
      </c>
      <c r="M130" s="29">
        <f t="shared" si="13"/>
        <v>19</v>
      </c>
      <c r="N130" s="29">
        <f t="shared" si="13"/>
        <v>14</v>
      </c>
      <c r="O130" s="29">
        <f t="shared" si="13"/>
        <v>0</v>
      </c>
      <c r="P130" s="14"/>
    </row>
    <row r="131" ht="15.9" customHeight="1" spans="1:16">
      <c r="A131" s="29"/>
      <c r="B131" s="29"/>
      <c r="C131" s="29"/>
      <c r="D131" s="29" t="s">
        <v>113</v>
      </c>
      <c r="E131" s="86">
        <f>E29+E87+E35+E117+E55</f>
        <v>114</v>
      </c>
      <c r="F131" s="29"/>
      <c r="G131" s="29">
        <f>G29+G35+G55+G87+G117</f>
        <v>1896</v>
      </c>
      <c r="H131" s="29">
        <f>H29+H35+H55+H87+H117</f>
        <v>1014</v>
      </c>
      <c r="I131" s="29">
        <f>I29+I87+I35+I117+I55</f>
        <v>882</v>
      </c>
      <c r="J131" s="29">
        <f t="shared" ref="J131:O131" si="14">J29+J87+J35+J117+J55</f>
        <v>21</v>
      </c>
      <c r="K131" s="29">
        <f t="shared" si="14"/>
        <v>25</v>
      </c>
      <c r="L131" s="29">
        <f t="shared" si="14"/>
        <v>20</v>
      </c>
      <c r="M131" s="29">
        <f t="shared" si="14"/>
        <v>22</v>
      </c>
      <c r="N131" s="29">
        <f t="shared" si="14"/>
        <v>14</v>
      </c>
      <c r="O131" s="29">
        <f t="shared" si="14"/>
        <v>0</v>
      </c>
      <c r="P131" s="14"/>
    </row>
    <row r="132" ht="15.9" customHeight="1" spans="1:16">
      <c r="A132" s="29"/>
      <c r="B132" s="29"/>
      <c r="C132" s="29"/>
      <c r="D132" s="29" t="s">
        <v>127</v>
      </c>
      <c r="E132" s="86">
        <f>E29+E35+E61+E95+E128</f>
        <v>110</v>
      </c>
      <c r="F132" s="29"/>
      <c r="G132" s="29">
        <f>G29+G35+G61+G95+G128</f>
        <v>1832</v>
      </c>
      <c r="H132" s="29">
        <f>H29+H35+H61+H95+H128</f>
        <v>982</v>
      </c>
      <c r="I132" s="29">
        <f>I29+I35+I61+I95+I128</f>
        <v>850</v>
      </c>
      <c r="J132" s="29">
        <f t="shared" ref="J132:O132" si="15">J29+J35+J61+J95+J128</f>
        <v>23</v>
      </c>
      <c r="K132" s="29">
        <f t="shared" si="15"/>
        <v>27</v>
      </c>
      <c r="L132" s="29">
        <f t="shared" si="15"/>
        <v>18</v>
      </c>
      <c r="M132" s="29">
        <f t="shared" si="15"/>
        <v>20</v>
      </c>
      <c r="N132" s="29">
        <f t="shared" si="15"/>
        <v>14</v>
      </c>
      <c r="O132" s="29">
        <f t="shared" si="15"/>
        <v>0</v>
      </c>
      <c r="P132" s="14"/>
    </row>
    <row r="133" ht="15.9" customHeight="1" spans="1:16">
      <c r="A133" s="6" t="s">
        <v>249</v>
      </c>
      <c r="B133" s="29" t="s">
        <v>250</v>
      </c>
      <c r="C133" s="30" t="s">
        <v>251</v>
      </c>
      <c r="D133" s="17" t="s">
        <v>252</v>
      </c>
      <c r="E133" s="17">
        <v>30</v>
      </c>
      <c r="F133" s="17" t="s">
        <v>253</v>
      </c>
      <c r="G133" s="17">
        <v>48</v>
      </c>
      <c r="H133" s="17"/>
      <c r="I133" s="17">
        <v>48</v>
      </c>
      <c r="J133" s="17"/>
      <c r="K133" s="17"/>
      <c r="L133" s="17"/>
      <c r="M133" s="17" t="s">
        <v>39</v>
      </c>
      <c r="N133" s="17"/>
      <c r="O133" s="17"/>
      <c r="P133" s="17" t="s">
        <v>254</v>
      </c>
    </row>
    <row r="134" ht="15.9" customHeight="1" spans="1:16">
      <c r="A134" s="6"/>
      <c r="B134" s="29"/>
      <c r="C134" s="29"/>
      <c r="D134" s="29"/>
      <c r="E134" s="29"/>
      <c r="F134" s="29"/>
      <c r="G134" s="29"/>
      <c r="H134" s="29"/>
      <c r="I134" s="29"/>
      <c r="J134" s="14"/>
      <c r="K134" s="14"/>
      <c r="L134" s="14"/>
      <c r="M134" s="14"/>
      <c r="N134" s="14"/>
      <c r="O134" s="14"/>
      <c r="P134" s="14"/>
    </row>
    <row r="135" ht="15.9" customHeight="1" spans="1:16">
      <c r="A135" s="6"/>
      <c r="B135" s="29"/>
      <c r="C135" s="29"/>
      <c r="D135" s="29"/>
      <c r="E135" s="29"/>
      <c r="F135" s="29"/>
      <c r="G135" s="29"/>
      <c r="H135" s="29"/>
      <c r="I135" s="29"/>
      <c r="J135" s="14"/>
      <c r="K135" s="14"/>
      <c r="L135" s="14"/>
      <c r="M135" s="14"/>
      <c r="N135" s="14"/>
      <c r="O135" s="14"/>
      <c r="P135" s="14"/>
    </row>
    <row r="136" ht="15.9" customHeight="1" spans="1:16">
      <c r="A136" s="6"/>
      <c r="B136" s="29" t="s">
        <v>255</v>
      </c>
      <c r="C136" s="30" t="s">
        <v>256</v>
      </c>
      <c r="D136" s="17" t="s">
        <v>257</v>
      </c>
      <c r="E136" s="17">
        <v>4</v>
      </c>
      <c r="F136" s="17" t="s">
        <v>253</v>
      </c>
      <c r="G136" s="17">
        <v>48</v>
      </c>
      <c r="H136" s="17">
        <v>0</v>
      </c>
      <c r="I136" s="17">
        <v>48</v>
      </c>
      <c r="J136" s="17"/>
      <c r="K136" s="17" t="s">
        <v>258</v>
      </c>
      <c r="L136" s="17"/>
      <c r="M136" s="17"/>
      <c r="N136" s="17"/>
      <c r="O136" s="17"/>
      <c r="P136" s="17" t="s">
        <v>259</v>
      </c>
    </row>
    <row r="137" ht="15.9" customHeight="1" spans="1:16">
      <c r="A137" s="6"/>
      <c r="B137" s="29"/>
      <c r="C137" s="30" t="s">
        <v>260</v>
      </c>
      <c r="D137" s="17" t="s">
        <v>261</v>
      </c>
      <c r="E137" s="17">
        <v>4</v>
      </c>
      <c r="F137" s="17" t="s">
        <v>253</v>
      </c>
      <c r="G137" s="17">
        <v>96</v>
      </c>
      <c r="H137" s="17">
        <v>0</v>
      </c>
      <c r="I137" s="17">
        <v>96</v>
      </c>
      <c r="J137" s="52"/>
      <c r="K137" s="52"/>
      <c r="L137" s="17" t="s">
        <v>258</v>
      </c>
      <c r="M137" s="14"/>
      <c r="N137" s="14"/>
      <c r="O137" s="14"/>
      <c r="P137" s="17" t="s">
        <v>259</v>
      </c>
    </row>
    <row r="138" ht="15.9" customHeight="1" spans="1:16">
      <c r="A138" s="6"/>
      <c r="B138" s="29"/>
      <c r="C138" s="30" t="s">
        <v>262</v>
      </c>
      <c r="D138" s="17" t="s">
        <v>263</v>
      </c>
      <c r="E138" s="17">
        <v>2</v>
      </c>
      <c r="F138" s="17" t="s">
        <v>253</v>
      </c>
      <c r="G138" s="17">
        <v>48</v>
      </c>
      <c r="H138" s="17">
        <v>0</v>
      </c>
      <c r="I138" s="17">
        <v>48</v>
      </c>
      <c r="J138" s="17"/>
      <c r="K138" s="17"/>
      <c r="L138" s="17"/>
      <c r="M138" s="17" t="s">
        <v>39</v>
      </c>
      <c r="N138" s="17"/>
      <c r="O138" s="17"/>
      <c r="P138" s="17" t="s">
        <v>254</v>
      </c>
    </row>
    <row r="139" ht="15.9" customHeight="1" spans="1:16">
      <c r="A139" s="6"/>
      <c r="B139" s="29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</row>
    <row r="140" ht="15.9" customHeight="1" spans="1:16">
      <c r="A140" s="6"/>
      <c r="B140" s="29" t="s">
        <v>264</v>
      </c>
      <c r="C140" s="87" t="s">
        <v>265</v>
      </c>
      <c r="D140" s="88" t="s">
        <v>266</v>
      </c>
      <c r="E140" s="43">
        <v>4</v>
      </c>
      <c r="F140" s="43" t="s">
        <v>253</v>
      </c>
      <c r="G140" s="30">
        <v>96</v>
      </c>
      <c r="H140" s="30">
        <v>0</v>
      </c>
      <c r="I140" s="30">
        <v>96</v>
      </c>
      <c r="J140" s="35"/>
      <c r="K140" s="35" t="s">
        <v>258</v>
      </c>
      <c r="L140" s="35"/>
      <c r="M140" s="35"/>
      <c r="N140" s="35"/>
      <c r="O140" s="35"/>
      <c r="P140" s="17" t="s">
        <v>259</v>
      </c>
    </row>
    <row r="141" ht="15.9" customHeight="1" spans="1:16">
      <c r="A141" s="6"/>
      <c r="B141" s="29"/>
      <c r="C141" s="30" t="s">
        <v>267</v>
      </c>
      <c r="D141" s="30" t="s">
        <v>268</v>
      </c>
      <c r="E141" s="43">
        <v>4</v>
      </c>
      <c r="F141" s="43" t="s">
        <v>253</v>
      </c>
      <c r="G141" s="30">
        <v>96</v>
      </c>
      <c r="H141" s="30">
        <v>0</v>
      </c>
      <c r="I141" s="30">
        <v>96</v>
      </c>
      <c r="J141" s="35"/>
      <c r="K141" s="35"/>
      <c r="L141" s="35" t="s">
        <v>258</v>
      </c>
      <c r="M141" s="35"/>
      <c r="N141" s="35"/>
      <c r="O141" s="35"/>
      <c r="P141" s="17" t="s">
        <v>259</v>
      </c>
    </row>
    <row r="142" s="2" customFormat="1" ht="15.9" customHeight="1" spans="1:16">
      <c r="A142" s="70"/>
      <c r="B142" s="89"/>
      <c r="C142" s="30" t="s">
        <v>269</v>
      </c>
      <c r="D142" s="30" t="s">
        <v>270</v>
      </c>
      <c r="E142" s="30">
        <v>2</v>
      </c>
      <c r="F142" s="30" t="s">
        <v>253</v>
      </c>
      <c r="G142" s="30">
        <v>48</v>
      </c>
      <c r="H142" s="30">
        <v>0</v>
      </c>
      <c r="I142" s="30">
        <v>48</v>
      </c>
      <c r="J142" s="35"/>
      <c r="K142" s="35"/>
      <c r="L142" s="35"/>
      <c r="M142" s="35" t="s">
        <v>39</v>
      </c>
      <c r="N142" s="35"/>
      <c r="O142" s="35"/>
      <c r="P142" s="17" t="s">
        <v>254</v>
      </c>
    </row>
    <row r="143" ht="15.9" customHeight="1" spans="1:16">
      <c r="A143" s="6"/>
      <c r="B143" s="29" t="s">
        <v>271</v>
      </c>
      <c r="C143" s="87" t="s">
        <v>272</v>
      </c>
      <c r="D143" s="88" t="s">
        <v>273</v>
      </c>
      <c r="E143" s="43">
        <v>4</v>
      </c>
      <c r="F143" s="43" t="s">
        <v>253</v>
      </c>
      <c r="G143" s="29">
        <v>96</v>
      </c>
      <c r="H143" s="29">
        <v>0</v>
      </c>
      <c r="I143" s="29">
        <v>96</v>
      </c>
      <c r="J143" s="14"/>
      <c r="K143" s="14" t="s">
        <v>258</v>
      </c>
      <c r="L143" s="14"/>
      <c r="M143" s="14"/>
      <c r="N143" s="14"/>
      <c r="O143" s="14"/>
      <c r="P143" s="17" t="s">
        <v>259</v>
      </c>
    </row>
    <row r="144" ht="15.9" customHeight="1" spans="1:16">
      <c r="A144" s="6"/>
      <c r="B144" s="29"/>
      <c r="C144" s="87" t="s">
        <v>274</v>
      </c>
      <c r="D144" s="88" t="s">
        <v>275</v>
      </c>
      <c r="E144" s="43">
        <v>2</v>
      </c>
      <c r="F144" s="43" t="s">
        <v>253</v>
      </c>
      <c r="G144" s="29">
        <v>48</v>
      </c>
      <c r="H144" s="29">
        <v>0</v>
      </c>
      <c r="I144" s="29">
        <v>48</v>
      </c>
      <c r="J144" s="14"/>
      <c r="K144" s="14"/>
      <c r="L144" s="14" t="s">
        <v>39</v>
      </c>
      <c r="M144" s="14"/>
      <c r="N144" s="14"/>
      <c r="O144" s="14"/>
      <c r="P144" s="29" t="s">
        <v>254</v>
      </c>
    </row>
    <row r="145" ht="15.9" customHeight="1" spans="1:16">
      <c r="A145" s="6"/>
      <c r="B145" s="29"/>
      <c r="C145" s="87" t="s">
        <v>276</v>
      </c>
      <c r="D145" s="90" t="s">
        <v>277</v>
      </c>
      <c r="E145" s="43">
        <v>2</v>
      </c>
      <c r="F145" s="43" t="s">
        <v>253</v>
      </c>
      <c r="G145" s="29">
        <v>48</v>
      </c>
      <c r="H145" s="29">
        <v>0</v>
      </c>
      <c r="I145" s="29">
        <v>48</v>
      </c>
      <c r="J145" s="14"/>
      <c r="K145" s="14"/>
      <c r="L145" s="14" t="s">
        <v>39</v>
      </c>
      <c r="M145" s="14"/>
      <c r="N145" s="14"/>
      <c r="O145" s="14"/>
      <c r="P145" s="29" t="s">
        <v>254</v>
      </c>
    </row>
    <row r="146" ht="15.9" customHeight="1" spans="1:16">
      <c r="A146" s="6"/>
      <c r="B146" s="29"/>
      <c r="C146" s="87" t="s">
        <v>260</v>
      </c>
      <c r="D146" s="88" t="s">
        <v>278</v>
      </c>
      <c r="E146" s="43">
        <v>2</v>
      </c>
      <c r="F146" s="43" t="s">
        <v>253</v>
      </c>
      <c r="G146" s="29">
        <v>48</v>
      </c>
      <c r="H146" s="29">
        <v>0</v>
      </c>
      <c r="I146" s="29">
        <v>48</v>
      </c>
      <c r="J146" s="14"/>
      <c r="K146" s="14"/>
      <c r="L146" s="14"/>
      <c r="M146" s="14" t="s">
        <v>39</v>
      </c>
      <c r="N146" s="14"/>
      <c r="O146" s="14"/>
      <c r="P146" s="29" t="s">
        <v>254</v>
      </c>
    </row>
    <row r="147" ht="15.9" customHeight="1" spans="1:16">
      <c r="A147" s="6"/>
      <c r="B147" s="29" t="s">
        <v>279</v>
      </c>
      <c r="C147" s="87" t="s">
        <v>280</v>
      </c>
      <c r="D147" s="29" t="s">
        <v>281</v>
      </c>
      <c r="E147" s="29">
        <v>2</v>
      </c>
      <c r="F147" s="13" t="s">
        <v>253</v>
      </c>
      <c r="G147" s="13">
        <v>48</v>
      </c>
      <c r="H147" s="29">
        <v>0</v>
      </c>
      <c r="I147" s="13">
        <v>48</v>
      </c>
      <c r="J147" s="14"/>
      <c r="K147" s="14" t="s">
        <v>39</v>
      </c>
      <c r="L147" s="14"/>
      <c r="M147" s="14"/>
      <c r="N147" s="14"/>
      <c r="O147" s="14"/>
      <c r="P147" s="29" t="s">
        <v>254</v>
      </c>
    </row>
    <row r="148" ht="15.9" customHeight="1" spans="1:16">
      <c r="A148" s="6"/>
      <c r="B148" s="29"/>
      <c r="C148" s="87" t="s">
        <v>282</v>
      </c>
      <c r="D148" s="41" t="s">
        <v>283</v>
      </c>
      <c r="E148" s="29">
        <v>2</v>
      </c>
      <c r="F148" s="14" t="s">
        <v>253</v>
      </c>
      <c r="G148" s="14">
        <v>48</v>
      </c>
      <c r="H148" s="29">
        <v>0</v>
      </c>
      <c r="I148" s="13">
        <v>48</v>
      </c>
      <c r="J148" s="14"/>
      <c r="K148" s="14" t="s">
        <v>39</v>
      </c>
      <c r="L148" s="14"/>
      <c r="M148" s="14"/>
      <c r="N148" s="14"/>
      <c r="O148" s="14"/>
      <c r="P148" s="14" t="s">
        <v>254</v>
      </c>
    </row>
    <row r="149" ht="15.9" customHeight="1" spans="1:16">
      <c r="A149" s="6"/>
      <c r="B149" s="29"/>
      <c r="C149" s="87" t="s">
        <v>284</v>
      </c>
      <c r="D149" s="41" t="s">
        <v>285</v>
      </c>
      <c r="E149" s="29">
        <v>2</v>
      </c>
      <c r="F149" s="14" t="s">
        <v>253</v>
      </c>
      <c r="G149" s="14">
        <v>48</v>
      </c>
      <c r="H149" s="29">
        <v>0</v>
      </c>
      <c r="I149" s="13">
        <v>48</v>
      </c>
      <c r="J149" s="14"/>
      <c r="K149" s="14"/>
      <c r="L149" s="14" t="s">
        <v>39</v>
      </c>
      <c r="M149" s="14"/>
      <c r="N149" s="14"/>
      <c r="O149" s="14"/>
      <c r="P149" s="14" t="s">
        <v>254</v>
      </c>
    </row>
    <row r="150" ht="15.9" customHeight="1" spans="1:16">
      <c r="A150" s="6"/>
      <c r="B150" s="29"/>
      <c r="C150" s="87" t="s">
        <v>286</v>
      </c>
      <c r="D150" s="41" t="s">
        <v>287</v>
      </c>
      <c r="E150" s="29">
        <v>2</v>
      </c>
      <c r="F150" s="14" t="s">
        <v>253</v>
      </c>
      <c r="G150" s="29">
        <v>48</v>
      </c>
      <c r="H150" s="29">
        <v>0</v>
      </c>
      <c r="I150" s="13">
        <v>48</v>
      </c>
      <c r="J150" s="14"/>
      <c r="K150" s="14"/>
      <c r="L150" s="14" t="s">
        <v>39</v>
      </c>
      <c r="M150" s="14"/>
      <c r="N150" s="14"/>
      <c r="O150" s="14"/>
      <c r="P150" s="14" t="s">
        <v>254</v>
      </c>
    </row>
    <row r="151" ht="15.9" customHeight="1" spans="1:16">
      <c r="A151" s="6"/>
      <c r="B151" s="29"/>
      <c r="C151" s="87" t="s">
        <v>288</v>
      </c>
      <c r="D151" s="66" t="s">
        <v>289</v>
      </c>
      <c r="E151" s="29">
        <v>2</v>
      </c>
      <c r="F151" s="14" t="s">
        <v>253</v>
      </c>
      <c r="G151" s="29">
        <v>48</v>
      </c>
      <c r="H151" s="29">
        <v>0</v>
      </c>
      <c r="I151" s="13">
        <v>48</v>
      </c>
      <c r="J151" s="14"/>
      <c r="K151" s="14"/>
      <c r="L151" s="14"/>
      <c r="M151" s="14" t="s">
        <v>39</v>
      </c>
      <c r="N151" s="14"/>
      <c r="O151" s="14"/>
      <c r="P151" s="14" t="s">
        <v>254</v>
      </c>
    </row>
    <row r="152" ht="15.9" customHeight="1" spans="1:16">
      <c r="A152" s="6"/>
      <c r="B152" s="27" t="s">
        <v>290</v>
      </c>
      <c r="C152" s="28"/>
      <c r="D152" s="7"/>
      <c r="E152" s="29"/>
      <c r="F152" s="29"/>
      <c r="G152" s="29"/>
      <c r="H152" s="29"/>
      <c r="I152" s="29"/>
      <c r="J152" s="14"/>
      <c r="K152" s="14"/>
      <c r="L152" s="14"/>
      <c r="M152" s="14"/>
      <c r="N152" s="14"/>
      <c r="O152" s="14"/>
      <c r="P152" s="14" t="s">
        <v>254</v>
      </c>
    </row>
    <row r="153" ht="15.9" customHeight="1" spans="1:16">
      <c r="A153" s="6"/>
      <c r="B153" s="29" t="s">
        <v>291</v>
      </c>
      <c r="C153" s="29"/>
      <c r="D153" s="29" t="s">
        <v>292</v>
      </c>
      <c r="E153" s="29">
        <v>2</v>
      </c>
      <c r="F153" s="29" t="s">
        <v>253</v>
      </c>
      <c r="G153" s="29">
        <v>48</v>
      </c>
      <c r="H153" s="29"/>
      <c r="I153" s="29">
        <v>48</v>
      </c>
      <c r="J153" s="14">
        <v>2</v>
      </c>
      <c r="K153" s="14"/>
      <c r="L153" s="14"/>
      <c r="M153" s="14"/>
      <c r="N153" s="14"/>
      <c r="O153" s="13"/>
      <c r="P153" s="97" t="s">
        <v>293</v>
      </c>
    </row>
    <row r="154" ht="15.9" customHeight="1" spans="1:16">
      <c r="A154" s="6"/>
      <c r="B154" s="29" t="s">
        <v>294</v>
      </c>
      <c r="C154" s="29"/>
      <c r="D154" s="29" t="s">
        <v>295</v>
      </c>
      <c r="E154" s="29">
        <v>6</v>
      </c>
      <c r="F154" s="29" t="s">
        <v>253</v>
      </c>
      <c r="G154" s="29">
        <v>144</v>
      </c>
      <c r="H154" s="29"/>
      <c r="I154" s="29">
        <v>144</v>
      </c>
      <c r="J154" s="14"/>
      <c r="K154" s="14" t="s">
        <v>39</v>
      </c>
      <c r="L154" s="14" t="s">
        <v>39</v>
      </c>
      <c r="M154" s="14" t="s">
        <v>39</v>
      </c>
      <c r="N154" s="14"/>
      <c r="O154" s="14"/>
      <c r="P154" s="47" t="s">
        <v>296</v>
      </c>
    </row>
    <row r="155" ht="15.9" customHeight="1" spans="1:16">
      <c r="A155" s="6"/>
      <c r="B155" s="29" t="s">
        <v>297</v>
      </c>
      <c r="C155" s="29"/>
      <c r="D155" s="29" t="s">
        <v>298</v>
      </c>
      <c r="E155" s="29">
        <v>6</v>
      </c>
      <c r="F155" s="29" t="s">
        <v>253</v>
      </c>
      <c r="G155" s="29">
        <v>144</v>
      </c>
      <c r="H155" s="29"/>
      <c r="I155" s="29">
        <v>144</v>
      </c>
      <c r="J155" s="14"/>
      <c r="K155" s="14" t="s">
        <v>39</v>
      </c>
      <c r="L155" s="14" t="s">
        <v>39</v>
      </c>
      <c r="M155" s="14" t="s">
        <v>39</v>
      </c>
      <c r="N155" s="14"/>
      <c r="O155" s="14"/>
      <c r="P155" s="47"/>
    </row>
    <row r="156" ht="15.9" customHeight="1" spans="1:16">
      <c r="A156" s="6"/>
      <c r="B156" s="29" t="s">
        <v>299</v>
      </c>
      <c r="C156" s="29"/>
      <c r="D156" s="29" t="s">
        <v>300</v>
      </c>
      <c r="E156" s="29">
        <v>16</v>
      </c>
      <c r="F156" s="6" t="s">
        <v>253</v>
      </c>
      <c r="G156" s="29">
        <v>384</v>
      </c>
      <c r="H156" s="29"/>
      <c r="I156" s="29">
        <v>384</v>
      </c>
      <c r="J156" s="14"/>
      <c r="K156" s="14"/>
      <c r="L156" s="14"/>
      <c r="M156" s="14"/>
      <c r="N156" s="14"/>
      <c r="O156" s="14" t="s">
        <v>301</v>
      </c>
      <c r="P156" s="47"/>
    </row>
    <row r="157" ht="19" customHeight="1" spans="1:16">
      <c r="A157" s="6"/>
      <c r="B157" s="29" t="s">
        <v>302</v>
      </c>
      <c r="C157" s="29"/>
      <c r="D157" s="29" t="s">
        <v>303</v>
      </c>
      <c r="E157" s="29">
        <v>4</v>
      </c>
      <c r="F157" s="29" t="s">
        <v>253</v>
      </c>
      <c r="G157" s="29">
        <v>64</v>
      </c>
      <c r="H157" s="29"/>
      <c r="I157" s="29">
        <v>64</v>
      </c>
      <c r="J157" s="14"/>
      <c r="K157" s="14"/>
      <c r="L157" s="14"/>
      <c r="M157" s="14"/>
      <c r="N157" s="14"/>
      <c r="O157" s="14"/>
      <c r="P157" s="97" t="s">
        <v>304</v>
      </c>
    </row>
    <row r="158" ht="23.1" customHeight="1" spans="1:16">
      <c r="A158" s="6"/>
      <c r="B158" s="27" t="s">
        <v>305</v>
      </c>
      <c r="C158" s="28"/>
      <c r="D158" s="7"/>
      <c r="E158" s="29">
        <f>E153+E154+E155+E156+E157</f>
        <v>34</v>
      </c>
      <c r="F158" s="29"/>
      <c r="G158" s="29">
        <f>G153+G154+G155+G156+G157</f>
        <v>784</v>
      </c>
      <c r="H158" s="29">
        <f>H153+H154+H155+H156+H157</f>
        <v>0</v>
      </c>
      <c r="I158" s="29">
        <f>I153+I154+I155+I156+I157</f>
        <v>784</v>
      </c>
      <c r="J158" s="29"/>
      <c r="K158" s="14"/>
      <c r="L158" s="11"/>
      <c r="M158" s="11"/>
      <c r="N158" s="11"/>
      <c r="O158" s="11"/>
      <c r="P158" s="98" t="s">
        <v>306</v>
      </c>
    </row>
    <row r="159" ht="15.9" customHeight="1" spans="1:16">
      <c r="A159" s="6" t="s">
        <v>307</v>
      </c>
      <c r="B159" s="6" t="s">
        <v>89</v>
      </c>
      <c r="C159" s="6"/>
      <c r="D159" s="6"/>
      <c r="E159" s="6">
        <f>E158+E106+E69+E42+E35+E29</f>
        <v>146</v>
      </c>
      <c r="G159" s="6">
        <f>G158+G129</f>
        <v>2648</v>
      </c>
      <c r="H159" s="6">
        <f>H129</f>
        <v>998</v>
      </c>
      <c r="I159" s="6">
        <f>I158+I129</f>
        <v>1650</v>
      </c>
      <c r="J159" s="6">
        <f t="shared" ref="J159:O159" si="16">J29+J35+J42+J69+J106</f>
        <v>23</v>
      </c>
      <c r="K159" s="6">
        <f t="shared" si="16"/>
        <v>25</v>
      </c>
      <c r="L159" s="6">
        <f t="shared" si="16"/>
        <v>22</v>
      </c>
      <c r="M159" s="6">
        <f t="shared" si="16"/>
        <v>22</v>
      </c>
      <c r="N159" s="6">
        <f t="shared" si="16"/>
        <v>12</v>
      </c>
      <c r="O159" s="6">
        <f t="shared" si="16"/>
        <v>0</v>
      </c>
      <c r="P159" s="11"/>
    </row>
    <row r="160" ht="15.9" customHeight="1" spans="1:16">
      <c r="A160" s="6"/>
      <c r="B160" s="6" t="s">
        <v>103</v>
      </c>
      <c r="C160" s="6"/>
      <c r="D160" s="6"/>
      <c r="E160" s="6">
        <f>E158+E111+E78+E48+E35+E29</f>
        <v>149</v>
      </c>
      <c r="F160" s="6"/>
      <c r="G160" s="6">
        <f>G158+G130</f>
        <v>2680</v>
      </c>
      <c r="H160" s="6">
        <f>H130</f>
        <v>1170</v>
      </c>
      <c r="I160" s="6">
        <f>I158+I130</f>
        <v>1510</v>
      </c>
      <c r="J160" s="11">
        <f t="shared" ref="J160:O160" si="17">J29+J35+J48+J78++J111</f>
        <v>21</v>
      </c>
      <c r="K160" s="11">
        <f t="shared" si="17"/>
        <v>27</v>
      </c>
      <c r="L160" s="11">
        <f t="shared" si="17"/>
        <v>22</v>
      </c>
      <c r="M160" s="11">
        <f t="shared" si="17"/>
        <v>19</v>
      </c>
      <c r="N160" s="11">
        <f t="shared" si="17"/>
        <v>14</v>
      </c>
      <c r="O160" s="11">
        <f t="shared" si="17"/>
        <v>0</v>
      </c>
      <c r="P160" s="11"/>
    </row>
    <row r="161" ht="15.9" customHeight="1" spans="1:16">
      <c r="A161" s="6"/>
      <c r="B161" s="6" t="s">
        <v>113</v>
      </c>
      <c r="C161" s="6"/>
      <c r="D161" s="6"/>
      <c r="E161" s="6">
        <f>E158+E117+E87+E55+E35+E29</f>
        <v>148</v>
      </c>
      <c r="F161" s="6"/>
      <c r="G161" s="6">
        <f>G158+G131</f>
        <v>2680</v>
      </c>
      <c r="H161" s="6">
        <f>H131</f>
        <v>1014</v>
      </c>
      <c r="I161" s="6">
        <f>I158+I131</f>
        <v>1666</v>
      </c>
      <c r="J161" s="11">
        <f t="shared" ref="J161:O161" si="18">J29+J35+J55++J87+J117</f>
        <v>21</v>
      </c>
      <c r="K161" s="11">
        <f t="shared" si="18"/>
        <v>25</v>
      </c>
      <c r="L161" s="11">
        <f t="shared" si="18"/>
        <v>20</v>
      </c>
      <c r="M161" s="11">
        <f t="shared" si="18"/>
        <v>22</v>
      </c>
      <c r="N161" s="11">
        <f t="shared" si="18"/>
        <v>14</v>
      </c>
      <c r="O161" s="11">
        <f t="shared" si="18"/>
        <v>0</v>
      </c>
      <c r="P161" s="11"/>
    </row>
    <row r="162" ht="15.9" customHeight="1" spans="1:16">
      <c r="A162" s="6"/>
      <c r="B162" s="6" t="s">
        <v>127</v>
      </c>
      <c r="C162" s="6"/>
      <c r="D162" s="6"/>
      <c r="E162" s="6">
        <f>E158+E128+E95+E61+E35+E29</f>
        <v>144</v>
      </c>
      <c r="F162" s="6"/>
      <c r="G162" s="6">
        <f>G158+G132</f>
        <v>2616</v>
      </c>
      <c r="H162" s="6">
        <f>H132</f>
        <v>982</v>
      </c>
      <c r="I162" s="6">
        <f>I158+I132</f>
        <v>1634</v>
      </c>
      <c r="J162" s="11">
        <f t="shared" ref="J162:O162" si="19">J29+J35+J61++J95+J128</f>
        <v>23</v>
      </c>
      <c r="K162" s="11">
        <f t="shared" si="19"/>
        <v>27</v>
      </c>
      <c r="L162" s="11">
        <f t="shared" si="19"/>
        <v>18</v>
      </c>
      <c r="M162" s="11">
        <f t="shared" si="19"/>
        <v>20</v>
      </c>
      <c r="N162" s="11">
        <f t="shared" si="19"/>
        <v>14</v>
      </c>
      <c r="O162" s="11">
        <f t="shared" si="19"/>
        <v>0</v>
      </c>
      <c r="P162" s="11"/>
    </row>
    <row r="163" ht="23.1" customHeight="1" spans="1:16">
      <c r="A163" s="6" t="s">
        <v>308</v>
      </c>
      <c r="B163" s="91" t="s">
        <v>309</v>
      </c>
      <c r="C163" s="55"/>
      <c r="D163" s="6" t="s">
        <v>310</v>
      </c>
      <c r="E163" s="6" t="s">
        <v>311</v>
      </c>
      <c r="F163" s="6"/>
      <c r="G163" s="6"/>
      <c r="H163" s="6"/>
      <c r="I163" s="6"/>
      <c r="J163" s="11" t="s">
        <v>312</v>
      </c>
      <c r="K163" s="11"/>
      <c r="L163" s="11"/>
      <c r="M163" s="11"/>
      <c r="N163" s="11"/>
      <c r="O163" s="11"/>
      <c r="P163" s="11" t="s">
        <v>313</v>
      </c>
    </row>
    <row r="164" ht="15.9" customHeight="1" spans="1:16">
      <c r="A164" s="6"/>
      <c r="B164" s="92" t="s">
        <v>89</v>
      </c>
      <c r="C164" s="92"/>
      <c r="D164" s="93">
        <f>G28/G159</f>
        <v>0.0362537764350453</v>
      </c>
      <c r="E164" s="93">
        <f>(H24+H35+H42+H69+H106)/G159</f>
        <v>0.340634441087613</v>
      </c>
      <c r="F164" s="93"/>
      <c r="G164" s="93"/>
      <c r="H164" s="93"/>
      <c r="I164" s="93"/>
      <c r="J164" s="93">
        <f>(I24+I35+I42+I69+I106)/G159</f>
        <v>0.327039274924471</v>
      </c>
      <c r="K164" s="93"/>
      <c r="L164" s="93"/>
      <c r="M164" s="93"/>
      <c r="N164" s="93"/>
      <c r="O164" s="93"/>
      <c r="P164" s="99">
        <f>G158/G159</f>
        <v>0.29607250755287</v>
      </c>
    </row>
    <row r="165" ht="15.9" customHeight="1" spans="1:16">
      <c r="A165" s="6"/>
      <c r="B165" s="92" t="s">
        <v>103</v>
      </c>
      <c r="C165" s="92"/>
      <c r="D165" s="93">
        <f>G28/G160</f>
        <v>0.0358208955223881</v>
      </c>
      <c r="E165" s="94">
        <f>(H24+H35+H48+H78+H111)/G160</f>
        <v>0.400746268656716</v>
      </c>
      <c r="F165" s="94"/>
      <c r="G165" s="94"/>
      <c r="H165" s="94"/>
      <c r="I165" s="94"/>
      <c r="J165" s="99">
        <f>(I24+I35+I48++I78+I111)/G160</f>
        <v>0.27089552238806</v>
      </c>
      <c r="K165" s="99"/>
      <c r="L165" s="99"/>
      <c r="M165" s="99"/>
      <c r="N165" s="99"/>
      <c r="O165" s="99"/>
      <c r="P165" s="99">
        <f>G158/G160</f>
        <v>0.292537313432836</v>
      </c>
    </row>
    <row r="166" ht="15.9" customHeight="1" spans="1:16">
      <c r="A166" s="6"/>
      <c r="B166" s="92" t="s">
        <v>113</v>
      </c>
      <c r="C166" s="92"/>
      <c r="D166" s="93">
        <f>G28/G161</f>
        <v>0.0358208955223881</v>
      </c>
      <c r="E166" s="93">
        <f>(H24+H35+H55+H87+H117)/G161</f>
        <v>0.342537313432836</v>
      </c>
      <c r="F166" s="93"/>
      <c r="G166" s="93"/>
      <c r="H166" s="93"/>
      <c r="I166" s="93"/>
      <c r="J166" s="100">
        <f>(I24+I35+I55+I87+I117)/G161</f>
        <v>0.32910447761194</v>
      </c>
      <c r="K166" s="100"/>
      <c r="L166" s="100"/>
      <c r="M166" s="100"/>
      <c r="N166" s="100"/>
      <c r="O166" s="100"/>
      <c r="P166" s="100">
        <f>G158/G161</f>
        <v>0.292537313432836</v>
      </c>
    </row>
    <row r="167" ht="15.9" customHeight="1" spans="1:16">
      <c r="A167" s="6"/>
      <c r="B167" s="92" t="s">
        <v>127</v>
      </c>
      <c r="C167" s="92"/>
      <c r="D167" s="94">
        <f>G28/G162</f>
        <v>0.036697247706422</v>
      </c>
      <c r="E167" s="94">
        <f>(H24+H35+H61+H95+H128)/G162</f>
        <v>0.33868501529052</v>
      </c>
      <c r="F167" s="29"/>
      <c r="G167" s="29"/>
      <c r="H167" s="29"/>
      <c r="I167" s="29"/>
      <c r="J167" s="99">
        <f>(I24+I35+I61+I95+I128)/G162</f>
        <v>0.324923547400612</v>
      </c>
      <c r="K167" s="14"/>
      <c r="L167" s="14"/>
      <c r="M167" s="14"/>
      <c r="N167" s="14"/>
      <c r="O167" s="14"/>
      <c r="P167" s="100">
        <f>G158/G162</f>
        <v>0.299694189602446</v>
      </c>
    </row>
    <row r="168" ht="15.9" customHeight="1" spans="1:16">
      <c r="A168" s="6"/>
      <c r="B168" s="6" t="s">
        <v>309</v>
      </c>
      <c r="C168" s="6"/>
      <c r="D168" s="6" t="s">
        <v>314</v>
      </c>
      <c r="E168" s="6"/>
      <c r="F168" s="6"/>
      <c r="G168" s="6"/>
      <c r="H168" s="6"/>
      <c r="I168" s="6"/>
      <c r="J168" s="11" t="s">
        <v>315</v>
      </c>
      <c r="K168" s="11"/>
      <c r="L168" s="11"/>
      <c r="M168" s="11"/>
      <c r="N168" s="11"/>
      <c r="O168" s="11"/>
      <c r="P168" s="11"/>
    </row>
    <row r="169" ht="15.9" customHeight="1" spans="1:16">
      <c r="A169" s="6"/>
      <c r="B169" s="92" t="s">
        <v>89</v>
      </c>
      <c r="C169" s="92"/>
      <c r="D169" s="94">
        <f>H159/G159</f>
        <v>0.376888217522659</v>
      </c>
      <c r="E169" s="94"/>
      <c r="F169" s="94"/>
      <c r="G169" s="94"/>
      <c r="H169" s="94"/>
      <c r="I169" s="94"/>
      <c r="J169" s="99">
        <f>I159/G159</f>
        <v>0.623111782477341</v>
      </c>
      <c r="K169" s="99"/>
      <c r="L169" s="99"/>
      <c r="M169" s="99"/>
      <c r="N169" s="99"/>
      <c r="O169" s="99"/>
      <c r="P169" s="99"/>
    </row>
    <row r="170" ht="15.9" customHeight="1" spans="1:16">
      <c r="A170" s="6"/>
      <c r="B170" s="92" t="s">
        <v>103</v>
      </c>
      <c r="C170" s="92"/>
      <c r="D170" s="94">
        <f>H160/G160</f>
        <v>0.436567164179104</v>
      </c>
      <c r="E170" s="94"/>
      <c r="F170" s="94"/>
      <c r="G170" s="94"/>
      <c r="H170" s="94"/>
      <c r="I170" s="94"/>
      <c r="J170" s="99">
        <f>I160/G160</f>
        <v>0.563432835820896</v>
      </c>
      <c r="K170" s="99"/>
      <c r="L170" s="99"/>
      <c r="M170" s="99"/>
      <c r="N170" s="99"/>
      <c r="O170" s="99"/>
      <c r="P170" s="99"/>
    </row>
    <row r="171" ht="15.9" customHeight="1" spans="1:16">
      <c r="A171" s="6"/>
      <c r="B171" s="92" t="s">
        <v>113</v>
      </c>
      <c r="C171" s="92"/>
      <c r="D171" s="93">
        <f>H161/G161</f>
        <v>0.378358208955224</v>
      </c>
      <c r="E171" s="93"/>
      <c r="F171" s="93"/>
      <c r="G171" s="93"/>
      <c r="H171" s="93"/>
      <c r="I171" s="93"/>
      <c r="J171" s="100">
        <f>I161/G161</f>
        <v>0.621641791044776</v>
      </c>
      <c r="K171" s="100"/>
      <c r="L171" s="100"/>
      <c r="M171" s="100"/>
      <c r="N171" s="100"/>
      <c r="O171" s="100"/>
      <c r="P171" s="100"/>
    </row>
    <row r="172" ht="15.9" customHeight="1" spans="1:16">
      <c r="A172" s="6"/>
      <c r="B172" s="92" t="s">
        <v>127</v>
      </c>
      <c r="C172" s="92"/>
      <c r="D172" s="94">
        <f>H162/G162</f>
        <v>0.375382262996942</v>
      </c>
      <c r="E172" s="29"/>
      <c r="F172" s="29"/>
      <c r="G172" s="29"/>
      <c r="H172" s="29"/>
      <c r="I172" s="29"/>
      <c r="J172" s="99">
        <f>I162/G162</f>
        <v>0.624617737003058</v>
      </c>
      <c r="K172" s="14"/>
      <c r="L172" s="14"/>
      <c r="M172" s="14"/>
      <c r="N172" s="14"/>
      <c r="O172" s="14"/>
      <c r="P172" s="14"/>
    </row>
    <row r="173" ht="15.9" customHeight="1" spans="1:16">
      <c r="A173" s="26" t="s">
        <v>316</v>
      </c>
      <c r="B173" s="11" t="s">
        <v>317</v>
      </c>
      <c r="C173" s="11"/>
      <c r="D173" s="22"/>
      <c r="E173" s="23"/>
      <c r="F173" s="95"/>
      <c r="G173" s="95"/>
      <c r="H173" s="95"/>
      <c r="I173" s="67"/>
      <c r="J173" s="8"/>
      <c r="K173" s="8"/>
      <c r="L173" s="8"/>
      <c r="M173" s="8"/>
      <c r="N173" s="20"/>
      <c r="O173" s="101"/>
      <c r="P173" s="102"/>
    </row>
    <row r="174" ht="15.9" customHeight="1" spans="1:16">
      <c r="A174" s="26"/>
      <c r="B174" s="11"/>
      <c r="C174" s="11"/>
      <c r="D174" s="11" t="s">
        <v>318</v>
      </c>
      <c r="E174" s="11"/>
      <c r="F174" s="56"/>
      <c r="G174" s="56"/>
      <c r="H174" s="56"/>
      <c r="I174" s="14"/>
      <c r="J174" s="10" t="s">
        <v>319</v>
      </c>
      <c r="K174" s="10"/>
      <c r="L174" s="10"/>
      <c r="M174" s="10"/>
      <c r="N174" s="11"/>
      <c r="O174" s="56"/>
      <c r="P174" s="14"/>
    </row>
    <row r="175" ht="15.9" customHeight="1" spans="1:16">
      <c r="A175" s="22"/>
      <c r="B175" s="22"/>
      <c r="C175" s="22"/>
      <c r="D175" s="22"/>
      <c r="E175" s="22"/>
      <c r="F175" s="95"/>
      <c r="G175" s="95"/>
      <c r="H175" s="95"/>
      <c r="I175" s="95"/>
      <c r="J175" s="22"/>
      <c r="K175" s="22"/>
      <c r="L175" s="22"/>
      <c r="M175" s="22"/>
      <c r="N175" s="22"/>
      <c r="O175" s="95"/>
      <c r="P175" s="95"/>
    </row>
    <row r="176" ht="172.5" customHeight="1" spans="1:16">
      <c r="A176" s="96" t="s">
        <v>320</v>
      </c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</row>
    <row r="177" spans="1:16">
      <c r="A177" s="96"/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</row>
    <row r="178" spans="1:16">
      <c r="A178" s="96"/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</row>
    <row r="179" spans="1:16">
      <c r="A179" s="96"/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</row>
    <row r="180" spans="1:16">
      <c r="A180" s="96"/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</row>
    <row r="181" spans="1:16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</row>
    <row r="182" spans="1:16">
      <c r="A182" s="96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</row>
    <row r="183" spans="1:16">
      <c r="A183" s="96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</row>
    <row r="184" spans="1:16">
      <c r="A184" s="96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</row>
    <row r="185" spans="1:16">
      <c r="A185" s="96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</row>
    <row r="186" spans="1:16">
      <c r="A186" s="96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</row>
    <row r="187" spans="1:16">
      <c r="A187" s="96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</row>
  </sheetData>
  <autoFilter ref="A6:P176">
    <extLst/>
  </autoFilter>
  <mergeCells count="151">
    <mergeCell ref="A2:P2"/>
    <mergeCell ref="H3:I3"/>
    <mergeCell ref="H4:I4"/>
    <mergeCell ref="J5:K5"/>
    <mergeCell ref="L5:M5"/>
    <mergeCell ref="N5:O5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D24"/>
    <mergeCell ref="B25:C25"/>
    <mergeCell ref="B26:C26"/>
    <mergeCell ref="B27:C27"/>
    <mergeCell ref="B28:D28"/>
    <mergeCell ref="A29:D29"/>
    <mergeCell ref="B30:C30"/>
    <mergeCell ref="B31:C31"/>
    <mergeCell ref="B32:C32"/>
    <mergeCell ref="B33:C33"/>
    <mergeCell ref="B34:C34"/>
    <mergeCell ref="B35:D35"/>
    <mergeCell ref="B42:D42"/>
    <mergeCell ref="B48:D48"/>
    <mergeCell ref="B55:D55"/>
    <mergeCell ref="B61:D61"/>
    <mergeCell ref="B69:D69"/>
    <mergeCell ref="B78:D78"/>
    <mergeCell ref="B87:D87"/>
    <mergeCell ref="B95:D95"/>
    <mergeCell ref="B106:D106"/>
    <mergeCell ref="B111:D111"/>
    <mergeCell ref="B117:D117"/>
    <mergeCell ref="B128:D128"/>
    <mergeCell ref="B152:D152"/>
    <mergeCell ref="B153:C153"/>
    <mergeCell ref="B154:C154"/>
    <mergeCell ref="B155:C155"/>
    <mergeCell ref="B156:C156"/>
    <mergeCell ref="B157:C157"/>
    <mergeCell ref="B158:D158"/>
    <mergeCell ref="B159:D159"/>
    <mergeCell ref="B160:D160"/>
    <mergeCell ref="B161:D161"/>
    <mergeCell ref="B162:D162"/>
    <mergeCell ref="B163:C163"/>
    <mergeCell ref="E163:I163"/>
    <mergeCell ref="J163:O163"/>
    <mergeCell ref="B164:C164"/>
    <mergeCell ref="E164:I164"/>
    <mergeCell ref="J164:O164"/>
    <mergeCell ref="B165:C165"/>
    <mergeCell ref="E165:I165"/>
    <mergeCell ref="J165:O165"/>
    <mergeCell ref="B166:C166"/>
    <mergeCell ref="E166:I166"/>
    <mergeCell ref="J166:O166"/>
    <mergeCell ref="B167:C167"/>
    <mergeCell ref="E167:I167"/>
    <mergeCell ref="J167:O167"/>
    <mergeCell ref="B168:C168"/>
    <mergeCell ref="D168:I168"/>
    <mergeCell ref="J168:P168"/>
    <mergeCell ref="B169:C169"/>
    <mergeCell ref="D169:I169"/>
    <mergeCell ref="J169:P169"/>
    <mergeCell ref="B170:C170"/>
    <mergeCell ref="D170:I170"/>
    <mergeCell ref="J170:P170"/>
    <mergeCell ref="B171:C171"/>
    <mergeCell ref="D171:I171"/>
    <mergeCell ref="J171:P171"/>
    <mergeCell ref="B172:C172"/>
    <mergeCell ref="D172:I172"/>
    <mergeCell ref="J172:P172"/>
    <mergeCell ref="D173:E173"/>
    <mergeCell ref="F173:I173"/>
    <mergeCell ref="J173:N173"/>
    <mergeCell ref="O173:P173"/>
    <mergeCell ref="D174:E174"/>
    <mergeCell ref="F174:I174"/>
    <mergeCell ref="J174:N174"/>
    <mergeCell ref="O174:P174"/>
    <mergeCell ref="A176:P176"/>
    <mergeCell ref="A177:P177"/>
    <mergeCell ref="A178:P178"/>
    <mergeCell ref="A179:P179"/>
    <mergeCell ref="A180:P180"/>
    <mergeCell ref="A181:P181"/>
    <mergeCell ref="A182:P182"/>
    <mergeCell ref="A183:P183"/>
    <mergeCell ref="A184:P184"/>
    <mergeCell ref="A185:P185"/>
    <mergeCell ref="A186:P186"/>
    <mergeCell ref="A187:P187"/>
    <mergeCell ref="A3:A6"/>
    <mergeCell ref="A7:A24"/>
    <mergeCell ref="A25:A28"/>
    <mergeCell ref="A30:A35"/>
    <mergeCell ref="A36:A61"/>
    <mergeCell ref="A62:A87"/>
    <mergeCell ref="A88:A95"/>
    <mergeCell ref="A96:A106"/>
    <mergeCell ref="A107:A128"/>
    <mergeCell ref="A133:A158"/>
    <mergeCell ref="A159:A162"/>
    <mergeCell ref="A163:A172"/>
    <mergeCell ref="A173:A174"/>
    <mergeCell ref="B36:B41"/>
    <mergeCell ref="B43:B47"/>
    <mergeCell ref="B49:B54"/>
    <mergeCell ref="B56:B60"/>
    <mergeCell ref="B62:B68"/>
    <mergeCell ref="B70:B77"/>
    <mergeCell ref="B79:B86"/>
    <mergeCell ref="B88:B94"/>
    <mergeCell ref="B96:B105"/>
    <mergeCell ref="B107:B110"/>
    <mergeCell ref="B112:B116"/>
    <mergeCell ref="B118:B127"/>
    <mergeCell ref="B133:B135"/>
    <mergeCell ref="B136:B139"/>
    <mergeCell ref="B140:B142"/>
    <mergeCell ref="B143:B146"/>
    <mergeCell ref="B147:B151"/>
    <mergeCell ref="D3:D6"/>
    <mergeCell ref="E3:E6"/>
    <mergeCell ref="F3:F6"/>
    <mergeCell ref="G3:G6"/>
    <mergeCell ref="H5:H6"/>
    <mergeCell ref="I5:I6"/>
    <mergeCell ref="P3:P4"/>
    <mergeCell ref="P25:P26"/>
    <mergeCell ref="P154:P156"/>
    <mergeCell ref="B3:C6"/>
    <mergeCell ref="J3:O4"/>
    <mergeCell ref="B173:C174"/>
    <mergeCell ref="A129:C132"/>
  </mergeCells>
  <pageMargins left="0.75" right="0.75" top="1" bottom="1" header="0.5" footer="0.5"/>
  <pageSetup paperSize="9" scale="6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admin-zxl</dc:creator>
  <cp:lastModifiedBy>月夜小流星</cp:lastModifiedBy>
  <dcterms:created xsi:type="dcterms:W3CDTF">2021-03-26T02:44:00Z</dcterms:created>
  <cp:lastPrinted>2022-06-28T08:20:00Z</cp:lastPrinted>
  <dcterms:modified xsi:type="dcterms:W3CDTF">2022-09-14T03:59:18Z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76DB3A934F5E4DA8891BB2DB14D042D9</vt:lpwstr>
  </property>
  <property fmtid="{D5CDD505-2E9C-101B-9397-08002B2CF9AE}" pid="3" name="KSOProductBuildVer">
    <vt:lpwstr>2052-11.1.0.12019</vt:lpwstr>
  </property>
  <property fmtid="{D5CDD505-2E9C-101B-9397-08002B2CF9AE}" pid="4" name="KSOReadingLayout">
    <vt:bool>true</vt:bool>
  </property>
</Properties>
</file>