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10" yWindow="-110" windowWidth="19420" windowHeight="1102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84" i="1" l="1"/>
  <c r="V180" i="1"/>
  <c r="U180" i="1"/>
  <c r="S180" i="1"/>
  <c r="W39" i="1" l="1"/>
  <c r="X39" i="1" s="1"/>
  <c r="H139" i="2"/>
  <c r="F139" i="2"/>
  <c r="E139" i="2"/>
  <c r="G135" i="2"/>
  <c r="G139" i="2" s="1"/>
  <c r="G130" i="2"/>
  <c r="I130" i="2" s="1"/>
  <c r="G129" i="2"/>
  <c r="I129" i="2" s="1"/>
  <c r="G128" i="2"/>
  <c r="I128" i="2" s="1"/>
  <c r="G127" i="2"/>
  <c r="I127" i="2" s="1"/>
  <c r="G124" i="2"/>
  <c r="I124" i="2" s="1"/>
  <c r="G121" i="2"/>
  <c r="I121" i="2" s="1"/>
  <c r="O116" i="2"/>
  <c r="N116" i="2"/>
  <c r="M116" i="2"/>
  <c r="L116" i="2"/>
  <c r="K116" i="2"/>
  <c r="J116" i="2"/>
  <c r="I116" i="2"/>
  <c r="H116" i="2"/>
  <c r="G116" i="2"/>
  <c r="E116" i="2"/>
  <c r="O110" i="2"/>
  <c r="N110" i="2"/>
  <c r="M110" i="2"/>
  <c r="L110" i="2"/>
  <c r="K110" i="2"/>
  <c r="J110" i="2"/>
  <c r="I110" i="2"/>
  <c r="H110" i="2"/>
  <c r="G110" i="2"/>
  <c r="E110" i="2"/>
  <c r="O103" i="2"/>
  <c r="N103" i="2"/>
  <c r="M103" i="2"/>
  <c r="L103" i="2"/>
  <c r="K103" i="2"/>
  <c r="J103" i="2"/>
  <c r="I103" i="2"/>
  <c r="H103" i="2"/>
  <c r="G103" i="2"/>
  <c r="E103" i="2"/>
  <c r="O97" i="2"/>
  <c r="N97" i="2"/>
  <c r="K97" i="2"/>
  <c r="J97" i="2"/>
  <c r="G97" i="2"/>
  <c r="H97" i="2" s="1"/>
  <c r="I97" i="2" s="1"/>
  <c r="O91" i="2"/>
  <c r="N91" i="2"/>
  <c r="M91" i="2"/>
  <c r="L91" i="2"/>
  <c r="K91" i="2"/>
  <c r="J91" i="2"/>
  <c r="I91" i="2"/>
  <c r="H91" i="2"/>
  <c r="G91" i="2"/>
  <c r="E91" i="2"/>
  <c r="O84" i="2"/>
  <c r="N84" i="2"/>
  <c r="M84" i="2"/>
  <c r="L84" i="2"/>
  <c r="K84" i="2"/>
  <c r="J84" i="2"/>
  <c r="I84" i="2"/>
  <c r="H84" i="2"/>
  <c r="G84" i="2"/>
  <c r="E84" i="2"/>
  <c r="O77" i="2"/>
  <c r="N77" i="2"/>
  <c r="M77" i="2"/>
  <c r="L77" i="2"/>
  <c r="K77" i="2"/>
  <c r="J77" i="2"/>
  <c r="I77" i="2"/>
  <c r="H77" i="2"/>
  <c r="G77" i="2"/>
  <c r="E77" i="2"/>
  <c r="O70" i="2"/>
  <c r="N70" i="2"/>
  <c r="M70" i="2"/>
  <c r="L70" i="2"/>
  <c r="K70" i="2"/>
  <c r="J70" i="2"/>
  <c r="I70" i="2"/>
  <c r="H70" i="2"/>
  <c r="G70" i="2"/>
  <c r="E70" i="2"/>
  <c r="O63" i="2"/>
  <c r="N63" i="2"/>
  <c r="M63" i="2"/>
  <c r="L63" i="2"/>
  <c r="K63" i="2"/>
  <c r="J63" i="2"/>
  <c r="I63" i="2"/>
  <c r="H63" i="2"/>
  <c r="G63" i="2"/>
  <c r="F63" i="2"/>
  <c r="E63" i="2"/>
  <c r="O56" i="2"/>
  <c r="N56" i="2"/>
  <c r="M56" i="2"/>
  <c r="L56" i="2"/>
  <c r="K56" i="2"/>
  <c r="J56" i="2"/>
  <c r="I56" i="2"/>
  <c r="H56" i="2"/>
  <c r="G56" i="2"/>
  <c r="E56" i="2"/>
  <c r="O49" i="2"/>
  <c r="N49" i="2"/>
  <c r="M49" i="2"/>
  <c r="L49" i="2"/>
  <c r="K49" i="2"/>
  <c r="J49" i="2"/>
  <c r="I49" i="2"/>
  <c r="H49" i="2"/>
  <c r="G49" i="2"/>
  <c r="E49" i="2"/>
  <c r="O42" i="2"/>
  <c r="N42" i="2"/>
  <c r="M42" i="2"/>
  <c r="L42" i="2"/>
  <c r="K42" i="2"/>
  <c r="J42" i="2"/>
  <c r="I42" i="2"/>
  <c r="H42" i="2"/>
  <c r="G42" i="2"/>
  <c r="E42" i="2"/>
  <c r="F35" i="2"/>
  <c r="E35" i="2"/>
  <c r="G34" i="2"/>
  <c r="H34" i="2" s="1"/>
  <c r="I34" i="2" s="1"/>
  <c r="G33" i="2"/>
  <c r="H33" i="2" s="1"/>
  <c r="I33" i="2" s="1"/>
  <c r="G32" i="2"/>
  <c r="G31" i="2"/>
  <c r="H31" i="2" s="1"/>
  <c r="L30" i="2"/>
  <c r="O25" i="2"/>
  <c r="O30" i="2" s="1"/>
  <c r="O119" i="2" s="1"/>
  <c r="N25" i="2"/>
  <c r="M25" i="2"/>
  <c r="L25" i="2"/>
  <c r="K25" i="2"/>
  <c r="K30" i="2" s="1"/>
  <c r="K119" i="2" s="1"/>
  <c r="J25" i="2"/>
  <c r="I25" i="2"/>
  <c r="I30" i="2" s="1"/>
  <c r="H25" i="2"/>
  <c r="H30" i="2" s="1"/>
  <c r="G25" i="2"/>
  <c r="G30" i="2" s="1"/>
  <c r="E25" i="2"/>
  <c r="E30" i="2" s="1"/>
  <c r="Y39" i="1" l="1"/>
  <c r="L119" i="2"/>
  <c r="I135" i="2"/>
  <c r="I139" i="2" s="1"/>
  <c r="M117" i="2"/>
  <c r="J117" i="2"/>
  <c r="N117" i="2"/>
  <c r="L117" i="2"/>
  <c r="K117" i="2"/>
  <c r="O117" i="2"/>
  <c r="E120" i="2"/>
  <c r="E143" i="2" s="1"/>
  <c r="E119" i="2"/>
  <c r="E142" i="2" s="1"/>
  <c r="E117" i="2"/>
  <c r="E140" i="2" s="1"/>
  <c r="E118" i="2"/>
  <c r="E141" i="2" s="1"/>
  <c r="H32" i="2"/>
  <c r="I32" i="2" s="1"/>
  <c r="M30" i="2"/>
  <c r="J30" i="2"/>
  <c r="N30" i="2"/>
  <c r="I31" i="2"/>
  <c r="G35" i="2"/>
  <c r="G118" i="2" s="1"/>
  <c r="G141" i="2" s="1"/>
  <c r="K118" i="2"/>
  <c r="O118" i="2"/>
  <c r="G120" i="2"/>
  <c r="G143" i="2" s="1"/>
  <c r="K120" i="2"/>
  <c r="O120" i="2"/>
  <c r="L118" i="2"/>
  <c r="L120" i="2"/>
  <c r="G119" i="2" l="1"/>
  <c r="G142" i="2" s="1"/>
  <c r="G117" i="2"/>
  <c r="G140" i="2" s="1"/>
  <c r="P145" i="2" s="1"/>
  <c r="H35" i="2"/>
  <c r="H120" i="2" s="1"/>
  <c r="I35" i="2"/>
  <c r="N120" i="2"/>
  <c r="N119" i="2"/>
  <c r="N118" i="2"/>
  <c r="M120" i="2"/>
  <c r="M118" i="2"/>
  <c r="M119" i="2"/>
  <c r="P146" i="2"/>
  <c r="D146" i="2"/>
  <c r="J118" i="2"/>
  <c r="J119" i="2"/>
  <c r="J120" i="2"/>
  <c r="P147" i="2"/>
  <c r="D147" i="2"/>
  <c r="P148" i="2"/>
  <c r="D148" i="2"/>
  <c r="V176" i="1"/>
  <c r="U166" i="1"/>
  <c r="V166" i="1"/>
  <c r="T166" i="1"/>
  <c r="S166" i="1"/>
  <c r="D145" i="2" l="1"/>
  <c r="H119" i="2"/>
  <c r="H118" i="2"/>
  <c r="H117" i="2"/>
  <c r="I120" i="2"/>
  <c r="I118" i="2"/>
  <c r="I119" i="2"/>
  <c r="I117" i="2"/>
  <c r="H143" i="2"/>
  <c r="E148" i="2"/>
  <c r="D153" i="2" s="1"/>
  <c r="H140" i="1"/>
  <c r="F140" i="1"/>
  <c r="E140" i="1"/>
  <c r="G136" i="1"/>
  <c r="I136" i="1" s="1"/>
  <c r="I140" i="1" s="1"/>
  <c r="G131" i="1"/>
  <c r="I131" i="1" s="1"/>
  <c r="G130" i="1"/>
  <c r="I130" i="1" s="1"/>
  <c r="G129" i="1"/>
  <c r="I129" i="1" s="1"/>
  <c r="G128" i="1"/>
  <c r="I128" i="1" s="1"/>
  <c r="G125" i="1"/>
  <c r="I125" i="1" s="1"/>
  <c r="G122" i="1"/>
  <c r="I122" i="1" s="1"/>
  <c r="O117" i="1"/>
  <c r="N117" i="1"/>
  <c r="M117" i="1"/>
  <c r="L117" i="1"/>
  <c r="K117" i="1"/>
  <c r="J117" i="1"/>
  <c r="I117" i="1"/>
  <c r="U179" i="1" s="1"/>
  <c r="H117" i="1"/>
  <c r="T179" i="1" s="1"/>
  <c r="G117" i="1"/>
  <c r="S179" i="1" s="1"/>
  <c r="E117" i="1"/>
  <c r="V179" i="1" s="1"/>
  <c r="O111" i="1"/>
  <c r="N111" i="1"/>
  <c r="M111" i="1"/>
  <c r="L111" i="1"/>
  <c r="K111" i="1"/>
  <c r="J111" i="1"/>
  <c r="I111" i="1"/>
  <c r="U178" i="1" s="1"/>
  <c r="H111" i="1"/>
  <c r="T178" i="1" s="1"/>
  <c r="G111" i="1"/>
  <c r="S178" i="1" s="1"/>
  <c r="E111" i="1"/>
  <c r="V178" i="1" s="1"/>
  <c r="O104" i="1"/>
  <c r="N104" i="1"/>
  <c r="M104" i="1"/>
  <c r="L104" i="1"/>
  <c r="K104" i="1"/>
  <c r="J104" i="1"/>
  <c r="I104" i="1"/>
  <c r="U177" i="1" s="1"/>
  <c r="H104" i="1"/>
  <c r="T177" i="1" s="1"/>
  <c r="G104" i="1"/>
  <c r="S177" i="1" s="1"/>
  <c r="E104" i="1"/>
  <c r="V177" i="1" s="1"/>
  <c r="O98" i="1"/>
  <c r="N98" i="1"/>
  <c r="K98" i="1"/>
  <c r="J98" i="1"/>
  <c r="G98" i="1"/>
  <c r="S176" i="1" s="1"/>
  <c r="O92" i="1"/>
  <c r="N92" i="1"/>
  <c r="M92" i="1"/>
  <c r="L92" i="1"/>
  <c r="K92" i="1"/>
  <c r="J92" i="1"/>
  <c r="I92" i="1"/>
  <c r="U175" i="1" s="1"/>
  <c r="H92" i="1"/>
  <c r="T175" i="1" s="1"/>
  <c r="G92" i="1"/>
  <c r="S175" i="1" s="1"/>
  <c r="E92" i="1"/>
  <c r="V175" i="1" s="1"/>
  <c r="O85" i="1"/>
  <c r="N85" i="1"/>
  <c r="M85" i="1"/>
  <c r="L85" i="1"/>
  <c r="K85" i="1"/>
  <c r="J85" i="1"/>
  <c r="I85" i="1"/>
  <c r="U174" i="1" s="1"/>
  <c r="H85" i="1"/>
  <c r="T174" i="1" s="1"/>
  <c r="G85" i="1"/>
  <c r="S174" i="1" s="1"/>
  <c r="E85" i="1"/>
  <c r="V174" i="1" s="1"/>
  <c r="O78" i="1"/>
  <c r="N78" i="1"/>
  <c r="M78" i="1"/>
  <c r="L78" i="1"/>
  <c r="K78" i="1"/>
  <c r="J78" i="1"/>
  <c r="I78" i="1"/>
  <c r="U173" i="1" s="1"/>
  <c r="H78" i="1"/>
  <c r="T173" i="1" s="1"/>
  <c r="G78" i="1"/>
  <c r="S173" i="1" s="1"/>
  <c r="E78" i="1"/>
  <c r="V173" i="1" s="1"/>
  <c r="O71" i="1"/>
  <c r="N71" i="1"/>
  <c r="M71" i="1"/>
  <c r="L71" i="1"/>
  <c r="K71" i="1"/>
  <c r="J71" i="1"/>
  <c r="I71" i="1"/>
  <c r="U172" i="1" s="1"/>
  <c r="H71" i="1"/>
  <c r="T172" i="1" s="1"/>
  <c r="G71" i="1"/>
  <c r="S172" i="1" s="1"/>
  <c r="E71" i="1"/>
  <c r="V172" i="1" s="1"/>
  <c r="O63" i="1"/>
  <c r="N63" i="1"/>
  <c r="M63" i="1"/>
  <c r="L63" i="1"/>
  <c r="K63" i="1"/>
  <c r="J63" i="1"/>
  <c r="I63" i="1"/>
  <c r="U171" i="1" s="1"/>
  <c r="H63" i="1"/>
  <c r="T171" i="1" s="1"/>
  <c r="G63" i="1"/>
  <c r="S171" i="1" s="1"/>
  <c r="F63" i="1"/>
  <c r="E63" i="1"/>
  <c r="V171" i="1" s="1"/>
  <c r="O56" i="1"/>
  <c r="N56" i="1"/>
  <c r="M56" i="1"/>
  <c r="L56" i="1"/>
  <c r="K56" i="1"/>
  <c r="J56" i="1"/>
  <c r="I56" i="1"/>
  <c r="U170" i="1" s="1"/>
  <c r="H56" i="1"/>
  <c r="T170" i="1" s="1"/>
  <c r="G56" i="1"/>
  <c r="S170" i="1" s="1"/>
  <c r="E56" i="1"/>
  <c r="V170" i="1" s="1"/>
  <c r="AC53" i="1"/>
  <c r="AB53" i="1"/>
  <c r="AA53" i="1"/>
  <c r="Z53" i="1"/>
  <c r="W52" i="1"/>
  <c r="W51" i="1"/>
  <c r="X51" i="1" s="1"/>
  <c r="Y51" i="1" s="1"/>
  <c r="W50" i="1"/>
  <c r="X50" i="1" s="1"/>
  <c r="Y50" i="1" s="1"/>
  <c r="W49" i="1"/>
  <c r="X49" i="1" s="1"/>
  <c r="O49" i="1"/>
  <c r="N49" i="1"/>
  <c r="M49" i="1"/>
  <c r="L49" i="1"/>
  <c r="K49" i="1"/>
  <c r="J49" i="1"/>
  <c r="I49" i="1"/>
  <c r="U169" i="1" s="1"/>
  <c r="H49" i="1"/>
  <c r="T169" i="1" s="1"/>
  <c r="G49" i="1"/>
  <c r="S169" i="1" s="1"/>
  <c r="E49" i="1"/>
  <c r="V169" i="1" s="1"/>
  <c r="AE47" i="1"/>
  <c r="AD47" i="1"/>
  <c r="AC47" i="1"/>
  <c r="AB47" i="1"/>
  <c r="AA47" i="1"/>
  <c r="Z47" i="1"/>
  <c r="W46" i="1"/>
  <c r="X46" i="1" s="1"/>
  <c r="W45" i="1"/>
  <c r="X45" i="1" s="1"/>
  <c r="Y45" i="1" s="1"/>
  <c r="W44" i="1"/>
  <c r="X44" i="1" s="1"/>
  <c r="W43" i="1"/>
  <c r="X43" i="1" s="1"/>
  <c r="O42" i="1"/>
  <c r="N42" i="1"/>
  <c r="M42" i="1"/>
  <c r="L42" i="1"/>
  <c r="K42" i="1"/>
  <c r="J42" i="1"/>
  <c r="I42" i="1"/>
  <c r="U168" i="1" s="1"/>
  <c r="H42" i="1"/>
  <c r="T168" i="1" s="1"/>
  <c r="G42" i="1"/>
  <c r="S168" i="1" s="1"/>
  <c r="E42" i="1"/>
  <c r="V168" i="1" s="1"/>
  <c r="AE41" i="1"/>
  <c r="AD41" i="1"/>
  <c r="AC41" i="1"/>
  <c r="AB41" i="1"/>
  <c r="AA41" i="1"/>
  <c r="Z41" i="1"/>
  <c r="W40" i="1"/>
  <c r="X40" i="1" s="1"/>
  <c r="Y40" i="1" s="1"/>
  <c r="W38" i="1"/>
  <c r="W37" i="1"/>
  <c r="X37" i="1" s="1"/>
  <c r="AE35" i="1"/>
  <c r="AD35" i="1"/>
  <c r="AC35" i="1"/>
  <c r="AB35" i="1"/>
  <c r="AA35" i="1"/>
  <c r="Z35" i="1"/>
  <c r="F35" i="1"/>
  <c r="E35" i="1"/>
  <c r="V167" i="1" s="1"/>
  <c r="W34" i="1"/>
  <c r="X34" i="1" s="1"/>
  <c r="Y34" i="1" s="1"/>
  <c r="G34" i="1"/>
  <c r="W33" i="1"/>
  <c r="X33" i="1" s="1"/>
  <c r="G33" i="1"/>
  <c r="H33" i="1" s="1"/>
  <c r="W32" i="1"/>
  <c r="X32" i="1" s="1"/>
  <c r="Y32" i="1" s="1"/>
  <c r="G32" i="1"/>
  <c r="H32" i="1" s="1"/>
  <c r="I32" i="1" s="1"/>
  <c r="W31" i="1"/>
  <c r="X31" i="1" s="1"/>
  <c r="G31" i="1"/>
  <c r="H31" i="1" s="1"/>
  <c r="O25" i="1"/>
  <c r="O30" i="1" s="1"/>
  <c r="O121" i="1" s="1"/>
  <c r="N25" i="1"/>
  <c r="N30" i="1" s="1"/>
  <c r="M25" i="1"/>
  <c r="L25" i="1"/>
  <c r="L30" i="1" s="1"/>
  <c r="K25" i="1"/>
  <c r="J25" i="1"/>
  <c r="J30" i="1" s="1"/>
  <c r="I25" i="1"/>
  <c r="I30" i="1" s="1"/>
  <c r="H25" i="1"/>
  <c r="T165" i="1" s="1"/>
  <c r="G25" i="1"/>
  <c r="S165" i="1" s="1"/>
  <c r="E25" i="1"/>
  <c r="V165" i="1" s="1"/>
  <c r="K118" i="1" l="1"/>
  <c r="H98" i="1"/>
  <c r="T176" i="1" s="1"/>
  <c r="G35" i="1"/>
  <c r="S167" i="1" s="1"/>
  <c r="M118" i="1"/>
  <c r="H34" i="1"/>
  <c r="H35" i="1" s="1"/>
  <c r="T167" i="1" s="1"/>
  <c r="O118" i="1"/>
  <c r="Y52" i="1"/>
  <c r="K30" i="1"/>
  <c r="K121" i="1" s="1"/>
  <c r="X52" i="1"/>
  <c r="Y44" i="1"/>
  <c r="M30" i="1"/>
  <c r="M120" i="1" s="1"/>
  <c r="I33" i="1"/>
  <c r="X38" i="1"/>
  <c r="Y38" i="1" s="1"/>
  <c r="Y46" i="1"/>
  <c r="J120" i="1"/>
  <c r="J119" i="1"/>
  <c r="J121" i="1"/>
  <c r="N120" i="1"/>
  <c r="N121" i="1"/>
  <c r="N119" i="1"/>
  <c r="L119" i="1"/>
  <c r="L121" i="1"/>
  <c r="L120" i="1"/>
  <c r="E30" i="1"/>
  <c r="E121" i="1" s="1"/>
  <c r="E144" i="1" s="1"/>
  <c r="V184" i="1" s="1"/>
  <c r="Y31" i="1"/>
  <c r="Y33" i="1"/>
  <c r="Y37" i="1"/>
  <c r="Y43" i="1"/>
  <c r="Y49" i="1"/>
  <c r="J118" i="1"/>
  <c r="N118" i="1"/>
  <c r="O120" i="1"/>
  <c r="H140" i="2"/>
  <c r="E145" i="2"/>
  <c r="D150" i="2" s="1"/>
  <c r="I31" i="1"/>
  <c r="I98" i="1"/>
  <c r="U176" i="1" s="1"/>
  <c r="O119" i="1"/>
  <c r="H141" i="2"/>
  <c r="E146" i="2"/>
  <c r="D151" i="2" s="1"/>
  <c r="L118" i="1"/>
  <c r="E147" i="2"/>
  <c r="D152" i="2" s="1"/>
  <c r="H142" i="2"/>
  <c r="I143" i="2"/>
  <c r="J148" i="2"/>
  <c r="J153" i="2" s="1"/>
  <c r="I140" i="2"/>
  <c r="J145" i="2"/>
  <c r="J150" i="2" s="1"/>
  <c r="I142" i="2"/>
  <c r="J147" i="2"/>
  <c r="J152" i="2" s="1"/>
  <c r="I141" i="2"/>
  <c r="J146" i="2"/>
  <c r="J151" i="2" s="1"/>
  <c r="G30" i="1"/>
  <c r="U165" i="1"/>
  <c r="H30" i="1"/>
  <c r="G140" i="1"/>
  <c r="M121" i="1" l="1"/>
  <c r="M119" i="1"/>
  <c r="E119" i="1"/>
  <c r="E142" i="1" s="1"/>
  <c r="V182" i="1" s="1"/>
  <c r="W173" i="1" s="1"/>
  <c r="K119" i="1"/>
  <c r="K120" i="1"/>
  <c r="I34" i="1"/>
  <c r="I35" i="1" s="1"/>
  <c r="E118" i="1"/>
  <c r="E141" i="1" s="1"/>
  <c r="V181" i="1" s="1"/>
  <c r="W180" i="1" s="1"/>
  <c r="E120" i="1"/>
  <c r="E143" i="1" s="1"/>
  <c r="V183" i="1" s="1"/>
  <c r="W174" i="1" s="1"/>
  <c r="G118" i="1"/>
  <c r="G141" i="1" s="1"/>
  <c r="G119" i="1"/>
  <c r="G142" i="1" s="1"/>
  <c r="G120" i="1"/>
  <c r="G143" i="1" s="1"/>
  <c r="G121" i="1"/>
  <c r="G144" i="1" s="1"/>
  <c r="H121" i="1"/>
  <c r="H144" i="1" s="1"/>
  <c r="T184" i="1" s="1"/>
  <c r="H119" i="1"/>
  <c r="H142" i="1" s="1"/>
  <c r="T182" i="1" s="1"/>
  <c r="H120" i="1"/>
  <c r="H143" i="1" s="1"/>
  <c r="T183" i="1" s="1"/>
  <c r="H118" i="1"/>
  <c r="H141" i="1" s="1"/>
  <c r="T181" i="1" s="1"/>
  <c r="W171" i="1"/>
  <c r="W179" i="1"/>
  <c r="W175" i="1"/>
  <c r="W169" i="1" l="1"/>
  <c r="W177" i="1"/>
  <c r="X165" i="1"/>
  <c r="U167" i="1"/>
  <c r="I121" i="1"/>
  <c r="I144" i="1" s="1"/>
  <c r="I119" i="1"/>
  <c r="I142" i="1" s="1"/>
  <c r="U182" i="1" s="1"/>
  <c r="I120" i="1"/>
  <c r="I143" i="1" s="1"/>
  <c r="U183" i="1" s="1"/>
  <c r="I118" i="1"/>
  <c r="I141" i="1" s="1"/>
  <c r="U181" i="1" s="1"/>
  <c r="W165" i="1"/>
  <c r="W176" i="1"/>
  <c r="W166" i="1"/>
  <c r="W178" i="1"/>
  <c r="W170" i="1"/>
  <c r="W172" i="1"/>
  <c r="W168" i="1"/>
  <c r="W167" i="1"/>
  <c r="S182" i="1"/>
  <c r="P147" i="1"/>
  <c r="D147" i="1"/>
  <c r="E147" i="1"/>
  <c r="S183" i="1"/>
  <c r="P148" i="1"/>
  <c r="E148" i="1"/>
  <c r="J148" i="1"/>
  <c r="D148" i="1"/>
  <c r="S184" i="1"/>
  <c r="P149" i="1"/>
  <c r="E149" i="1"/>
  <c r="D149" i="1"/>
  <c r="S181" i="1"/>
  <c r="P146" i="1"/>
  <c r="E146" i="1"/>
  <c r="J146" i="1"/>
  <c r="J151" i="1" s="1"/>
  <c r="D146" i="1"/>
  <c r="J149" i="1" l="1"/>
  <c r="J147" i="1"/>
  <c r="D154" i="1"/>
  <c r="D153" i="1"/>
  <c r="J153" i="1"/>
  <c r="J152" i="1"/>
  <c r="D151" i="1"/>
  <c r="D152" i="1"/>
  <c r="J154" i="1"/>
</calcChain>
</file>

<file path=xl/sharedStrings.xml><?xml version="1.0" encoding="utf-8"?>
<sst xmlns="http://schemas.openxmlformats.org/spreadsheetml/2006/main" count="843" uniqueCount="262">
  <si>
    <t>附录2</t>
  </si>
  <si>
    <t>物联网专业群2022级教学计划进程表</t>
  </si>
  <si>
    <t>模块名称及比例</t>
  </si>
  <si>
    <t>课程代码</t>
  </si>
  <si>
    <t>课程名称</t>
  </si>
  <si>
    <t>学分</t>
  </si>
  <si>
    <t>课程类型</t>
  </si>
  <si>
    <t>总学时</t>
  </si>
  <si>
    <t>学时</t>
  </si>
  <si>
    <t>各学期周学时分配</t>
  </si>
  <si>
    <t>备 注</t>
  </si>
  <si>
    <t>分配</t>
  </si>
  <si>
    <t>理论</t>
  </si>
  <si>
    <t>实践</t>
  </si>
  <si>
    <t>一</t>
  </si>
  <si>
    <t>二</t>
  </si>
  <si>
    <t>三</t>
  </si>
  <si>
    <t>G00001</t>
  </si>
  <si>
    <t>B</t>
  </si>
  <si>
    <t>G00002</t>
  </si>
  <si>
    <t>毛泽东思想和中国特色社会主义理论体系概论</t>
  </si>
  <si>
    <t>G00684</t>
  </si>
  <si>
    <t>体育与健康1</t>
  </si>
  <si>
    <t>G00578</t>
  </si>
  <si>
    <t>体育与健康2</t>
  </si>
  <si>
    <t>G00579</t>
  </si>
  <si>
    <t>体育与健康3</t>
  </si>
  <si>
    <t>经管、机电、信息、外旅、医学院第三学期</t>
  </si>
  <si>
    <t>G00004</t>
  </si>
  <si>
    <t>基础英语</t>
  </si>
  <si>
    <t>经管、艺术、建工、电影第一学期</t>
  </si>
  <si>
    <r>
      <rPr>
        <sz val="9"/>
        <color theme="1"/>
        <rFont val="宋体"/>
        <family val="3"/>
        <charset val="134"/>
      </rPr>
      <t>G</t>
    </r>
    <r>
      <rPr>
        <sz val="9"/>
        <color theme="1"/>
        <rFont val="宋体"/>
        <family val="3"/>
        <charset val="134"/>
      </rPr>
      <t>02727</t>
    </r>
  </si>
  <si>
    <t>信息技术</t>
  </si>
  <si>
    <t>信息、机电、学前、外旅第一学期</t>
  </si>
  <si>
    <t>G00826</t>
  </si>
  <si>
    <t>大学生心理健康教育</t>
  </si>
  <si>
    <t>G00010</t>
  </si>
  <si>
    <t>军事课</t>
  </si>
  <si>
    <t>2周</t>
  </si>
  <si>
    <t>含军事理论和军事训练，军训期间完成</t>
  </si>
  <si>
    <t>G00009</t>
  </si>
  <si>
    <t>形势与政策</t>
  </si>
  <si>
    <t>√</t>
  </si>
  <si>
    <t>第1-5学期进行，每学期8学时</t>
  </si>
  <si>
    <t>G00053</t>
  </si>
  <si>
    <t>工程数学</t>
  </si>
  <si>
    <t>A</t>
  </si>
  <si>
    <t>G01632</t>
  </si>
  <si>
    <t>生涯体验——生涯规划</t>
  </si>
  <si>
    <t>G01633</t>
  </si>
  <si>
    <t>生涯体验——创业教育</t>
  </si>
  <si>
    <t>G01634</t>
  </si>
  <si>
    <t>生涯体验——就业指导</t>
  </si>
  <si>
    <t>G00070</t>
  </si>
  <si>
    <t>应用文写作</t>
  </si>
  <si>
    <t>G02215</t>
  </si>
  <si>
    <t>劳动教育</t>
  </si>
  <si>
    <t>第1-2学期进行</t>
  </si>
  <si>
    <t>G00030</t>
  </si>
  <si>
    <t>入学教育</t>
  </si>
  <si>
    <t>2周，穿插在军训中</t>
  </si>
  <si>
    <t>“公共必修课”模块小计</t>
  </si>
  <si>
    <t>“综合素质选修课”</t>
  </si>
  <si>
    <t>大学英语</t>
  </si>
  <si>
    <t>二选一</t>
  </si>
  <si>
    <t>第1-4学期开设</t>
  </si>
  <si>
    <t>美育概论</t>
  </si>
  <si>
    <t>公共选修课</t>
  </si>
  <si>
    <r>
      <rPr>
        <b/>
        <sz val="9"/>
        <color theme="1"/>
        <rFont val="宋体"/>
        <family val="3"/>
        <charset val="134"/>
      </rPr>
      <t>“综合素质选修课” 模块小计（至少应选修</t>
    </r>
    <r>
      <rPr>
        <b/>
        <sz val="9"/>
        <color theme="1"/>
        <rFont val="宋体"/>
        <family val="3"/>
        <charset val="134"/>
      </rPr>
      <t>6</t>
    </r>
    <r>
      <rPr>
        <b/>
        <sz val="9"/>
        <color theme="1"/>
        <rFont val="宋体"/>
        <family val="3"/>
        <charset val="134"/>
      </rPr>
      <t>学分）</t>
    </r>
  </si>
  <si>
    <t>“公共基础课程”模块小计</t>
  </si>
  <si>
    <t>物联网</t>
  </si>
  <si>
    <t>学期：</t>
  </si>
  <si>
    <t>G00016</t>
  </si>
  <si>
    <t>计算机网络技术</t>
  </si>
  <si>
    <t>物联网、计网、软件第1学期，大数据第3学期</t>
  </si>
  <si>
    <t>群共享课各个专业上课时间用√表示,然后在备注上说明,注意在右侧的表格中填具体学时，数据会在后面的表格中引用</t>
  </si>
  <si>
    <t>G00430</t>
  </si>
  <si>
    <t>Linux/Unix操作系统</t>
  </si>
  <si>
    <t>G00015</t>
  </si>
  <si>
    <t>C语言程序设计</t>
  </si>
  <si>
    <t>物联网、计网、软件第1学期，大数据第4学期</t>
  </si>
  <si>
    <t>G00311</t>
  </si>
  <si>
    <t>数据库原理及开发应用</t>
  </si>
  <si>
    <t>物联网、软件、大数据第2学期，计网第1学期。大数据上MySQL，其它专业上SQL Server。</t>
  </si>
  <si>
    <t>“专业（群）共享课程”模块小计</t>
  </si>
  <si>
    <t>(1)物联网技术专业</t>
  </si>
  <si>
    <t>G00272</t>
  </si>
  <si>
    <t>电工与电子技术</t>
  </si>
  <si>
    <t>计网</t>
  </si>
  <si>
    <t>G01096</t>
  </si>
  <si>
    <t>物联网概论</t>
  </si>
  <si>
    <t>G00978</t>
  </si>
  <si>
    <t>软件编程基础（Java）</t>
  </si>
  <si>
    <t>G02412</t>
  </si>
  <si>
    <t>传感技术</t>
  </si>
  <si>
    <t>“物联网技术专业”基础课模块小计</t>
  </si>
  <si>
    <t>软件</t>
  </si>
  <si>
    <t>(2)计算机网络技术专业</t>
  </si>
  <si>
    <t>G02409</t>
  </si>
  <si>
    <t>Python程序设计</t>
  </si>
  <si>
    <t>G00414</t>
  </si>
  <si>
    <t>工程制图(CAD)</t>
  </si>
  <si>
    <t>G00976</t>
  </si>
  <si>
    <t>网页美工</t>
  </si>
  <si>
    <t>大数据</t>
  </si>
  <si>
    <t>“计算机网络技术专业”基础课模块小计</t>
  </si>
  <si>
    <t>(3)软件技术专业</t>
  </si>
  <si>
    <t>G00061</t>
  </si>
  <si>
    <t>HTML5网页前端设计</t>
  </si>
  <si>
    <t>软件编程基础（JAVA）</t>
  </si>
  <si>
    <t>G00312</t>
  </si>
  <si>
    <t>C#程序设计</t>
  </si>
  <si>
    <t>G01300</t>
  </si>
  <si>
    <t>Andriod开发基础</t>
  </si>
  <si>
    <t>“软件技术专业”基础课模块小计</t>
  </si>
  <si>
    <t>(4)大数据技术专业</t>
  </si>
  <si>
    <t>G02371</t>
  </si>
  <si>
    <t>数据采集技术</t>
  </si>
  <si>
    <t>G02410</t>
  </si>
  <si>
    <t>大数据开发基础</t>
  </si>
  <si>
    <t>前端开发技术</t>
  </si>
  <si>
    <t>“大数据技术专业”基础课模块小计</t>
  </si>
  <si>
    <t>G00055</t>
  </si>
  <si>
    <t>单片机原理及应用</t>
  </si>
  <si>
    <t>G02680</t>
  </si>
  <si>
    <t>zigbee技术与应用</t>
  </si>
  <si>
    <t>G00739</t>
  </si>
  <si>
    <t>嵌入式系统原理与应用</t>
  </si>
  <si>
    <t>G02861</t>
  </si>
  <si>
    <t>移动应用开发</t>
  </si>
  <si>
    <t>物联网项目规划与实施</t>
  </si>
  <si>
    <t>“物联网技术专业”核心课模块小计</t>
  </si>
  <si>
    <t>G00432</t>
  </si>
  <si>
    <t>服务器技术</t>
  </si>
  <si>
    <t>G00419</t>
  </si>
  <si>
    <t>网络互联技术</t>
  </si>
  <si>
    <t>G00421</t>
  </si>
  <si>
    <t>网络综合布线</t>
  </si>
  <si>
    <t>G00036</t>
  </si>
  <si>
    <t>网络安全与管理</t>
  </si>
  <si>
    <t>“计算机网络技术专业”核心课模块小计</t>
  </si>
  <si>
    <t>G00310</t>
  </si>
  <si>
    <t>网页前端开发与设计</t>
  </si>
  <si>
    <t>G00313</t>
  </si>
  <si>
    <t>基于ASP.NET的WEB开发与应用</t>
  </si>
  <si>
    <t>G01301</t>
  </si>
  <si>
    <t>Andriod应用开发</t>
  </si>
  <si>
    <t>G01788</t>
  </si>
  <si>
    <t>winform程序设计</t>
  </si>
  <si>
    <t>“软件技术专业”核心课模块小计</t>
  </si>
  <si>
    <t>spark技术与应用</t>
  </si>
  <si>
    <t>G03246</t>
  </si>
  <si>
    <t>flink技术与应用</t>
  </si>
  <si>
    <t>G02687</t>
  </si>
  <si>
    <t>大数据分析与可视化</t>
  </si>
  <si>
    <t>“大数据技术专业”核心课模块小计</t>
  </si>
  <si>
    <t>网络综合布线工程</t>
  </si>
  <si>
    <t>G02862</t>
  </si>
  <si>
    <t>车联网集成应用</t>
  </si>
  <si>
    <t>G02691</t>
  </si>
  <si>
    <t>人工智能与机器学习</t>
  </si>
  <si>
    <t>G02863</t>
  </si>
  <si>
    <t>网络设备配置与管理</t>
  </si>
  <si>
    <t>“物联网技术专业”（方向）拓展课程模块小计</t>
  </si>
  <si>
    <t>G01130</t>
  </si>
  <si>
    <t>网络产品营销</t>
  </si>
  <si>
    <t>G01516</t>
  </si>
  <si>
    <t>DW网页设计与制作</t>
  </si>
  <si>
    <t>“计算机网络专业”（方向）拓展课程模块小计</t>
  </si>
  <si>
    <t>G00046</t>
  </si>
  <si>
    <t>软件工程</t>
  </si>
  <si>
    <t>G02413</t>
  </si>
  <si>
    <t>数据结构与算法</t>
  </si>
  <si>
    <t>“软件技术专业”（方向）拓展课程模块小计</t>
  </si>
  <si>
    <t>G02200</t>
  </si>
  <si>
    <t>NoSQL数据库原理及应用</t>
  </si>
  <si>
    <t>数据挖掘技术</t>
  </si>
  <si>
    <t>“大数据技术专业”（方向）拓展课程模块小计</t>
  </si>
  <si>
    <t>“课内教学活动”总计</t>
  </si>
  <si>
    <t>实践教学（勤工助学）</t>
  </si>
  <si>
    <t>(1)物联网技术专业实践</t>
  </si>
  <si>
    <t>物联网技术应用综合实训</t>
  </si>
  <si>
    <t>C</t>
  </si>
  <si>
    <t>16周</t>
  </si>
  <si>
    <t>集中实训16周，每周15课时，总计240学时，1学分24学时，合计10学分</t>
  </si>
  <si>
    <t>(2)计算机网络技术专业实践</t>
  </si>
  <si>
    <t>网络互联实训（综合布线、楼宇智能、网络互连、无线网络、服务器配置、网络安全）</t>
  </si>
  <si>
    <t>(3)软件技术专业实践</t>
  </si>
  <si>
    <t>基于asp.net的web开发</t>
  </si>
  <si>
    <t>基于vue.js+node.js全栈开发</t>
  </si>
  <si>
    <t>(4)大数据技术专业实践</t>
  </si>
  <si>
    <t>大数据分析与开发实践</t>
  </si>
  <si>
    <t>“专业实习实训”模块小计</t>
  </si>
  <si>
    <t>G00031</t>
  </si>
  <si>
    <t>社会实践</t>
  </si>
  <si>
    <t>社会实践安排在暑假</t>
  </si>
  <si>
    <t>G02728</t>
  </si>
  <si>
    <t>校内集中实训</t>
  </si>
  <si>
    <t>2-4学期进行，每学期2周在校内，2周课外实践</t>
  </si>
  <si>
    <t>G02729</t>
  </si>
  <si>
    <t>校外实习实训</t>
  </si>
  <si>
    <t>G01282</t>
  </si>
  <si>
    <t>毕业顶岗实习</t>
  </si>
  <si>
    <t>14周</t>
  </si>
  <si>
    <t>G00032</t>
  </si>
  <si>
    <t>毕业设计（论文）</t>
  </si>
  <si>
    <t>1学分16学时</t>
  </si>
  <si>
    <t>“勤工助学”模块小计</t>
  </si>
  <si>
    <t>勤工助学学分不低于34，学时不低于640</t>
  </si>
  <si>
    <t>总 计</t>
  </si>
  <si>
    <t>占总学时比例（   %）</t>
  </si>
  <si>
    <t>专业名称</t>
  </si>
  <si>
    <t>A类课程比例</t>
  </si>
  <si>
    <t>B类课程理论部分</t>
  </si>
  <si>
    <t>B类课程实践部分</t>
  </si>
  <si>
    <t>C类课程比例</t>
  </si>
  <si>
    <t>理论部分</t>
  </si>
  <si>
    <r>
      <rPr>
        <b/>
        <sz val="9"/>
        <color theme="1"/>
        <rFont val="宋体"/>
        <family val="3"/>
        <charset val="134"/>
      </rPr>
      <t>实践部分（应在50</t>
    </r>
    <r>
      <rPr>
        <b/>
        <sz val="9"/>
        <color theme="1"/>
        <rFont val="宋体"/>
        <family val="3"/>
        <charset val="134"/>
      </rPr>
      <t>%以上）</t>
    </r>
  </si>
  <si>
    <r>
      <rPr>
        <b/>
        <sz val="9"/>
        <color theme="1"/>
        <rFont val="宋体"/>
        <family val="3"/>
        <charset val="134"/>
      </rPr>
      <t>专业</t>
    </r>
    <r>
      <rPr>
        <b/>
        <sz val="9"/>
        <color theme="1"/>
        <rFont val="宋体"/>
        <family val="3"/>
        <charset val="134"/>
      </rPr>
      <t>(</t>
    </r>
    <r>
      <rPr>
        <b/>
        <sz val="9"/>
        <color theme="1"/>
        <rFont val="宋体"/>
        <family val="3"/>
        <charset val="134"/>
      </rPr>
      <t>群</t>
    </r>
    <r>
      <rPr>
        <b/>
        <sz val="9"/>
        <color theme="1"/>
        <rFont val="宋体"/>
        <family val="3"/>
        <charset val="134"/>
      </rPr>
      <t>)</t>
    </r>
  </si>
  <si>
    <t>执笔人（签名）</t>
  </si>
  <si>
    <t>审核人（签名）</t>
  </si>
  <si>
    <t>注：
1．“计划学时”=“周学时”×“课堂教学与课内实践周数（每学期按20周计算）”。如未排满一学期的课程，应在备注栏中注明实际上课周数。
2．课内教学活动原则上按16-18学时计1学分。校内集中实践、军事训练每周按24学时计1学分。顶岗实习每周按40学时计1学分。
3．模块比例按学分进行统计，各类课程占总学时比例按学时进行统计。
4．课程类型分为纯理论课程（A类）、理论+实践课程（B类）、纯实践课程（C类）。
5.《形势与政策》第1～5学期进行，共计40学时，每学期8学时，累计到最后一学期计1学分。顶岗实习24学分，其中12学分采用勤工助学方式顶岗实习，分散在第1-5学期，勤工助学1学分40小时折算成课堂教学24学时
6.《军事理论》在军训期间集中安排。
7.综合实践课程中的专业实习实训部分课程按专业群开设课程，部分课程分专业方向开设课程。
8.凡是有认证要求的课程必须在备注栏中注明具体认证项目及等级。
9.《生涯体验——生涯规划》、《生涯体验——创业教育》与《生涯体验——就业指导》由三创学院组织实施。
10.入学教育由学工处负责在军事期间实施，不计算学时和学分。
11.《劳动教育》课程由马克思主义学院和学工处组织实施，第1-2学期开展，每学期16学时，理论4学时，实践12学时。</t>
  </si>
  <si>
    <t>1+x等级证书 Python程序开发（中级）融通课程</t>
    <phoneticPr fontId="24" type="noConversion"/>
  </si>
  <si>
    <t>模块名称</t>
  </si>
  <si>
    <t>课程类别</t>
  </si>
  <si>
    <t>学时数</t>
  </si>
  <si>
    <t>学分数</t>
  </si>
  <si>
    <t>学分百分比％</t>
  </si>
  <si>
    <t>公共课</t>
  </si>
  <si>
    <t>公共必修课</t>
  </si>
  <si>
    <t>专业（群）共享课</t>
  </si>
  <si>
    <r>
      <t>（</t>
    </r>
    <r>
      <rPr>
        <b/>
        <sz val="9"/>
        <color rgb="FF000000"/>
        <rFont val="Times New Roman"/>
        <family val="1"/>
      </rPr>
      <t>1</t>
    </r>
    <r>
      <rPr>
        <b/>
        <sz val="9"/>
        <color rgb="FF000000"/>
        <rFont val="宋体"/>
        <family val="3"/>
        <charset val="134"/>
      </rPr>
      <t>）物联网应用技术专业</t>
    </r>
  </si>
  <si>
    <r>
      <t>（</t>
    </r>
    <r>
      <rPr>
        <b/>
        <sz val="9"/>
        <color rgb="FF000000"/>
        <rFont val="Times New Roman"/>
        <family val="1"/>
      </rPr>
      <t>2</t>
    </r>
    <r>
      <rPr>
        <b/>
        <sz val="9"/>
        <color rgb="FF000000"/>
        <rFont val="宋体"/>
        <family val="3"/>
        <charset val="134"/>
      </rPr>
      <t>）计算机网络技术专业</t>
    </r>
  </si>
  <si>
    <r>
      <t>（</t>
    </r>
    <r>
      <rPr>
        <b/>
        <sz val="9"/>
        <color rgb="FF000000"/>
        <rFont val="Times New Roman"/>
        <family val="1"/>
      </rPr>
      <t>3</t>
    </r>
    <r>
      <rPr>
        <b/>
        <sz val="9"/>
        <color rgb="FF000000"/>
        <rFont val="宋体"/>
        <family val="3"/>
        <charset val="134"/>
      </rPr>
      <t>）软件技术专业</t>
    </r>
  </si>
  <si>
    <r>
      <t>（</t>
    </r>
    <r>
      <rPr>
        <b/>
        <sz val="9"/>
        <color rgb="FF000000"/>
        <rFont val="Times New Roman"/>
        <family val="1"/>
      </rPr>
      <t>4</t>
    </r>
    <r>
      <rPr>
        <b/>
        <sz val="9"/>
        <color rgb="FF000000"/>
        <rFont val="宋体"/>
        <family val="3"/>
        <charset val="134"/>
      </rPr>
      <t>）大数据技术专业</t>
    </r>
  </si>
  <si>
    <t>专业（群）方向拓展课程</t>
  </si>
  <si>
    <r>
      <t>勤工助学</t>
    </r>
    <r>
      <rPr>
        <sz val="9"/>
        <color rgb="FF000000"/>
        <rFont val="宋体"/>
        <family val="3"/>
        <charset val="134"/>
      </rPr>
      <t>（周）</t>
    </r>
  </si>
  <si>
    <r>
      <t>总</t>
    </r>
    <r>
      <rPr>
        <b/>
        <sz val="9"/>
        <color rgb="FF000000"/>
        <rFont val="Times New Roman"/>
        <family val="1"/>
      </rPr>
      <t xml:space="preserve"> </t>
    </r>
    <r>
      <rPr>
        <b/>
        <sz val="9"/>
        <color rgb="FF000000"/>
        <rFont val="宋体"/>
        <family val="3"/>
        <charset val="134"/>
      </rPr>
      <t>计</t>
    </r>
  </si>
  <si>
    <t>专业（群）方向核心课程</t>
    <phoneticPr fontId="24" type="noConversion"/>
  </si>
  <si>
    <t>专业（群）方向基础课程</t>
    <phoneticPr fontId="24" type="noConversion"/>
  </si>
  <si>
    <t>G02689</t>
    <phoneticPr fontId="24" type="noConversion"/>
  </si>
  <si>
    <t>物联网第3学期，计网第2学期，软件第3学期，大数据第1学期</t>
    <phoneticPr fontId="24" type="noConversion"/>
  </si>
  <si>
    <t>公共必修课25.52%</t>
    <phoneticPr fontId="24" type="noConversion"/>
  </si>
  <si>
    <t>公共选修课4.14%</t>
    <phoneticPr fontId="24" type="noConversion"/>
  </si>
  <si>
    <t>专业（群）共享课程11.03%</t>
    <phoneticPr fontId="24" type="noConversion"/>
  </si>
  <si>
    <t>专业（群）基础课程 9.66%</t>
    <phoneticPr fontId="24" type="noConversion"/>
  </si>
  <si>
    <t>专业（群）核心课程 15.17 %</t>
    <phoneticPr fontId="24" type="noConversion"/>
  </si>
  <si>
    <t>专业（群）拓展课程8.28%</t>
    <phoneticPr fontId="24" type="noConversion"/>
  </si>
  <si>
    <t>思想道德与法制</t>
    <phoneticPr fontId="24" type="noConversion"/>
  </si>
  <si>
    <t>习近平新时代中国特色社会主义思想概论</t>
    <phoneticPr fontId="24" type="noConversion"/>
  </si>
  <si>
    <t>A</t>
    <phoneticPr fontId="24" type="noConversion"/>
  </si>
  <si>
    <t>软件测试技术</t>
    <phoneticPr fontId="24" type="noConversion"/>
  </si>
  <si>
    <t>网络综合布线工程</t>
    <phoneticPr fontId="24" type="noConversion"/>
  </si>
  <si>
    <t>网络安全与管理</t>
    <phoneticPr fontId="24" type="noConversion"/>
  </si>
  <si>
    <t>服务器技术</t>
    <phoneticPr fontId="24" type="noConversion"/>
  </si>
  <si>
    <t>网络系统规划与部署</t>
    <phoneticPr fontId="24" type="noConversion"/>
  </si>
  <si>
    <t>B</t>
    <phoneticPr fontId="24" type="noConversion"/>
  </si>
  <si>
    <t>zigbee技术与应用</t>
    <phoneticPr fontId="24" type="noConversion"/>
  </si>
  <si>
    <t>G02555</t>
  </si>
  <si>
    <t>RFID与传感器技术</t>
  </si>
  <si>
    <t>毕业岗位实习</t>
    <phoneticPr fontId="24" type="noConversion"/>
  </si>
  <si>
    <t>选修美育概论，第一学期开设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</si>
</sst>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Calibri"/>
      <family val="2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9"/>
      <color rgb="FF00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6.5"/>
      <color theme="1"/>
      <name val="宋体"/>
      <family val="3"/>
      <charset val="134"/>
    </font>
    <font>
      <sz val="6.5"/>
      <color rgb="FF000000"/>
      <name val="宋体"/>
      <family val="3"/>
      <charset val="134"/>
    </font>
    <font>
      <sz val="6"/>
      <color rgb="FF000000"/>
      <name val="宋体"/>
      <family val="3"/>
      <charset val="134"/>
    </font>
    <font>
      <sz val="6"/>
      <color rgb="FF000000"/>
      <name val="SimSun"/>
      <charset val="134"/>
    </font>
    <font>
      <sz val="8"/>
      <color rgb="FF000000"/>
      <name val="宋体"/>
      <family val="3"/>
      <charset val="134"/>
    </font>
    <font>
      <sz val="6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.9499999999999993"/>
      <color rgb="FF000000"/>
      <name val="FangSong_GB2312"/>
      <family val="1"/>
    </font>
    <font>
      <sz val="6.5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10"/>
      <color rgb="FF000000"/>
      <name val="宋体"/>
      <family val="3"/>
      <charset val="134"/>
    </font>
    <font>
      <b/>
      <sz val="9"/>
      <color rgb="FF000000"/>
      <name val="Times New Roman"/>
      <family val="1"/>
    </font>
    <font>
      <b/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9" fillId="2" borderId="14" xfId="0" applyNumberFormat="1" applyFont="1" applyFill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6" fillId="0" borderId="23" xfId="0" applyFont="1" applyBorder="1" applyAlignment="1">
      <alignment horizontal="justify" vertical="center" wrapText="1"/>
    </xf>
    <xf numFmtId="0" fontId="27" fillId="0" borderId="23" xfId="0" applyFont="1" applyBorder="1" applyAlignment="1">
      <alignment horizontal="justify" vertical="center" wrapText="1"/>
    </xf>
    <xf numFmtId="10" fontId="27" fillId="0" borderId="23" xfId="0" applyNumberFormat="1" applyFont="1" applyBorder="1" applyAlignment="1">
      <alignment horizontal="justify" vertical="center" wrapText="1"/>
    </xf>
    <xf numFmtId="0" fontId="28" fillId="0" borderId="23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0" fontId="12" fillId="2" borderId="14" xfId="0" applyNumberFormat="1" applyFont="1" applyFill="1" applyBorder="1" applyAlignment="1">
      <alignment horizontal="center" vertical="center" wrapText="1"/>
    </xf>
    <xf numFmtId="0" fontId="15" fillId="0" borderId="14" xfId="0" applyNumberFormat="1" applyFont="1" applyBorder="1" applyAlignment="1">
      <alignment horizontal="left" vertical="center" wrapText="1"/>
    </xf>
    <xf numFmtId="0" fontId="16" fillId="0" borderId="14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8" fillId="2" borderId="14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9" fillId="2" borderId="14" xfId="0" applyFont="1" applyFill="1" applyBorder="1" applyAlignment="1">
      <alignment vertical="center"/>
    </xf>
    <xf numFmtId="0" fontId="6" fillId="0" borderId="14" xfId="0" applyNumberFormat="1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12" fillId="0" borderId="14" xfId="0" applyNumberFormat="1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 wrapText="1"/>
    </xf>
    <xf numFmtId="0" fontId="21" fillId="0" borderId="14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0" fontId="3" fillId="0" borderId="14" xfId="0" applyNumberFormat="1" applyFont="1" applyBorder="1" applyAlignment="1">
      <alignment horizontal="center" vertical="center" wrapText="1"/>
    </xf>
    <xf numFmtId="10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justify" vertical="center" wrapText="1"/>
    </xf>
    <xf numFmtId="0" fontId="27" fillId="3" borderId="23" xfId="0" applyFont="1" applyFill="1" applyBorder="1" applyAlignment="1">
      <alignment horizontal="justify" vertical="center" wrapText="1"/>
    </xf>
    <xf numFmtId="0" fontId="21" fillId="0" borderId="14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3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9" fillId="2" borderId="14" xfId="0" applyNumberFormat="1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vertical="center"/>
    </xf>
    <xf numFmtId="0" fontId="26" fillId="0" borderId="26" xfId="0" applyFont="1" applyBorder="1" applyAlignment="1">
      <alignment horizontal="justify" vertical="center" wrapText="1"/>
    </xf>
    <xf numFmtId="0" fontId="26" fillId="0" borderId="20" xfId="0" applyFont="1" applyBorder="1" applyAlignment="1">
      <alignment horizontal="justify" vertical="center" wrapText="1"/>
    </xf>
    <xf numFmtId="10" fontId="27" fillId="0" borderId="26" xfId="0" applyNumberFormat="1" applyFont="1" applyBorder="1" applyAlignment="1">
      <alignment horizontal="justify" vertical="center" wrapText="1"/>
    </xf>
    <xf numFmtId="10" fontId="27" fillId="0" borderId="20" xfId="0" applyNumberFormat="1" applyFont="1" applyBorder="1" applyAlignment="1">
      <alignment horizontal="justify" vertical="center" wrapText="1"/>
    </xf>
    <xf numFmtId="0" fontId="26" fillId="0" borderId="17" xfId="0" applyFont="1" applyBorder="1" applyAlignment="1">
      <alignment horizontal="justify" vertical="center" wrapText="1"/>
    </xf>
    <xf numFmtId="0" fontId="26" fillId="0" borderId="18" xfId="0" applyFont="1" applyBorder="1" applyAlignment="1">
      <alignment horizontal="justify" vertical="center" wrapText="1"/>
    </xf>
    <xf numFmtId="0" fontId="26" fillId="0" borderId="19" xfId="0" applyFont="1" applyBorder="1" applyAlignment="1">
      <alignment horizontal="justify" vertical="center" wrapText="1"/>
    </xf>
    <xf numFmtId="9" fontId="27" fillId="0" borderId="26" xfId="0" applyNumberFormat="1" applyFont="1" applyBorder="1" applyAlignment="1">
      <alignment horizontal="justify" vertical="center" wrapText="1"/>
    </xf>
    <xf numFmtId="9" fontId="27" fillId="0" borderId="20" xfId="0" applyNumberFormat="1" applyFont="1" applyBorder="1" applyAlignment="1">
      <alignment horizontal="justify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justify" vertical="center" wrapText="1"/>
    </xf>
    <xf numFmtId="0" fontId="26" fillId="3" borderId="19" xfId="0" applyFont="1" applyFill="1" applyBorder="1" applyAlignment="1">
      <alignment horizontal="justify" vertical="center" wrapText="1"/>
    </xf>
    <xf numFmtId="0" fontId="26" fillId="3" borderId="17" xfId="0" applyFont="1" applyFill="1" applyBorder="1" applyAlignment="1">
      <alignment horizontal="justify" vertical="center" wrapText="1"/>
    </xf>
    <xf numFmtId="0" fontId="26" fillId="0" borderId="24" xfId="0" applyFont="1" applyBorder="1" applyAlignment="1">
      <alignment horizontal="justify" vertical="center" wrapText="1"/>
    </xf>
    <xf numFmtId="0" fontId="26" fillId="0" borderId="27" xfId="0" applyFont="1" applyBorder="1" applyAlignment="1">
      <alignment horizontal="justify" vertical="center" wrapText="1"/>
    </xf>
    <xf numFmtId="0" fontId="26" fillId="0" borderId="21" xfId="0" applyFont="1" applyBorder="1" applyAlignment="1">
      <alignment horizontal="justify" vertical="center" wrapText="1"/>
    </xf>
    <xf numFmtId="0" fontId="26" fillId="0" borderId="28" xfId="0" applyFont="1" applyBorder="1" applyAlignment="1">
      <alignment horizontal="justify" vertical="center" wrapText="1"/>
    </xf>
    <xf numFmtId="0" fontId="26" fillId="0" borderId="22" xfId="0" applyFont="1" applyBorder="1" applyAlignment="1">
      <alignment horizontal="justify" vertical="center" wrapText="1"/>
    </xf>
    <xf numFmtId="0" fontId="26" fillId="0" borderId="25" xfId="0" applyFont="1" applyBorder="1" applyAlignment="1">
      <alignment horizontal="justify" vertical="center" wrapText="1"/>
    </xf>
    <xf numFmtId="0" fontId="26" fillId="0" borderId="23" xfId="0" applyFont="1" applyBorder="1" applyAlignment="1">
      <alignment horizontal="justify" vertical="center" wrapText="1"/>
    </xf>
    <xf numFmtId="10" fontId="27" fillId="0" borderId="17" xfId="0" applyNumberFormat="1" applyFont="1" applyBorder="1" applyAlignment="1">
      <alignment horizontal="justify" vertical="center" wrapText="1"/>
    </xf>
    <xf numFmtId="10" fontId="27" fillId="0" borderId="19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6" fillId="0" borderId="14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3" xfId="0" applyNumberFormat="1" applyFont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10" fontId="2" fillId="0" borderId="14" xfId="0" applyNumberFormat="1" applyFont="1" applyBorder="1" applyAlignment="1">
      <alignment horizontal="center" vertical="center" wrapText="1"/>
    </xf>
    <xf numFmtId="10" fontId="2" fillId="0" borderId="14" xfId="0" applyNumberFormat="1" applyFont="1" applyFill="1" applyBorder="1" applyAlignment="1">
      <alignment horizontal="center" vertical="center" wrapText="1"/>
    </xf>
    <xf numFmtId="10" fontId="2" fillId="2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0" fontId="25" fillId="0" borderId="14" xfId="0" applyNumberFormat="1" applyFont="1" applyBorder="1" applyAlignment="1">
      <alignment horizontal="center" vertical="center" wrapText="1"/>
    </xf>
    <xf numFmtId="10" fontId="3" fillId="0" borderId="14" xfId="0" applyNumberFormat="1" applyFont="1" applyBorder="1" applyAlignment="1">
      <alignment horizontal="center" vertical="center" wrapText="1"/>
    </xf>
    <xf numFmtId="10" fontId="3" fillId="0" borderId="14" xfId="0" applyNumberFormat="1" applyFont="1" applyFill="1" applyBorder="1" applyAlignment="1">
      <alignment horizontal="center" vertical="center" wrapText="1"/>
    </xf>
    <xf numFmtId="10" fontId="3" fillId="2" borderId="14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4"/>
  <sheetViews>
    <sheetView tabSelected="1" topLeftCell="A13" zoomScaleNormal="100" workbookViewId="0">
      <selection activeCell="P30" sqref="P30"/>
    </sheetView>
  </sheetViews>
  <sheetFormatPr defaultColWidth="8.90625" defaultRowHeight="14"/>
  <cols>
    <col min="1" max="1" width="6.36328125" style="2" customWidth="1"/>
    <col min="2" max="2" width="4.08984375" style="2" customWidth="1"/>
    <col min="3" max="3" width="13.453125" style="2" customWidth="1"/>
    <col min="4" max="4" width="26.453125" style="2" customWidth="1"/>
    <col min="5" max="7" width="5.81640625" style="2" customWidth="1"/>
    <col min="8" max="9" width="5.81640625" style="3" customWidth="1"/>
    <col min="10" max="13" width="5.81640625" style="1" customWidth="1"/>
    <col min="14" max="15" width="5.81640625" style="2" customWidth="1"/>
    <col min="16" max="16" width="12.6328125" style="2" customWidth="1"/>
    <col min="17" max="19" width="8.90625" style="2"/>
    <col min="20" max="20" width="18.08984375" style="2" customWidth="1"/>
    <col min="21" max="16384" width="8.90625" style="2"/>
  </cols>
  <sheetData>
    <row r="1" spans="1:16">
      <c r="A1" s="2" t="s">
        <v>0</v>
      </c>
    </row>
    <row r="2" spans="1:16" ht="27" customHeight="1">
      <c r="A2" s="105" t="s">
        <v>1</v>
      </c>
      <c r="B2" s="106"/>
      <c r="C2" s="106"/>
      <c r="D2" s="106"/>
      <c r="E2" s="106"/>
      <c r="F2" s="106"/>
      <c r="G2" s="106"/>
      <c r="H2" s="107"/>
      <c r="I2" s="107"/>
      <c r="J2" s="108"/>
      <c r="K2" s="108"/>
      <c r="L2" s="108"/>
      <c r="M2" s="108"/>
      <c r="N2" s="106"/>
      <c r="O2" s="106"/>
      <c r="P2" s="106"/>
    </row>
    <row r="3" spans="1:16" ht="16" customHeight="1">
      <c r="A3" s="111" t="s">
        <v>2</v>
      </c>
      <c r="B3" s="111" t="s">
        <v>3</v>
      </c>
      <c r="C3" s="111"/>
      <c r="D3" s="111" t="s">
        <v>4</v>
      </c>
      <c r="E3" s="111" t="s">
        <v>5</v>
      </c>
      <c r="F3" s="111" t="s">
        <v>6</v>
      </c>
      <c r="G3" s="111" t="s">
        <v>7</v>
      </c>
      <c r="H3" s="109" t="s">
        <v>8</v>
      </c>
      <c r="I3" s="109"/>
      <c r="J3" s="110" t="s">
        <v>9</v>
      </c>
      <c r="K3" s="110"/>
      <c r="L3" s="110"/>
      <c r="M3" s="110"/>
      <c r="N3" s="111"/>
      <c r="O3" s="111"/>
      <c r="P3" s="111" t="s">
        <v>10</v>
      </c>
    </row>
    <row r="4" spans="1:16" ht="16" customHeight="1">
      <c r="A4" s="111"/>
      <c r="B4" s="111"/>
      <c r="C4" s="111"/>
      <c r="D4" s="111"/>
      <c r="E4" s="111"/>
      <c r="F4" s="111"/>
      <c r="G4" s="111"/>
      <c r="H4" s="109" t="s">
        <v>11</v>
      </c>
      <c r="I4" s="109"/>
      <c r="J4" s="110"/>
      <c r="K4" s="110"/>
      <c r="L4" s="110"/>
      <c r="M4" s="110"/>
      <c r="N4" s="111"/>
      <c r="O4" s="111"/>
      <c r="P4" s="111"/>
    </row>
    <row r="5" spans="1:16" ht="16" customHeight="1">
      <c r="A5" s="111"/>
      <c r="B5" s="111"/>
      <c r="C5" s="111"/>
      <c r="D5" s="111"/>
      <c r="E5" s="111"/>
      <c r="F5" s="111"/>
      <c r="G5" s="111"/>
      <c r="H5" s="109" t="s">
        <v>12</v>
      </c>
      <c r="I5" s="109" t="s">
        <v>13</v>
      </c>
      <c r="J5" s="110" t="s">
        <v>14</v>
      </c>
      <c r="K5" s="110"/>
      <c r="L5" s="110" t="s">
        <v>15</v>
      </c>
      <c r="M5" s="110"/>
      <c r="N5" s="111" t="s">
        <v>16</v>
      </c>
      <c r="O5" s="111"/>
      <c r="P5" s="32"/>
    </row>
    <row r="6" spans="1:16" ht="16" customHeight="1">
      <c r="A6" s="111"/>
      <c r="B6" s="111"/>
      <c r="C6" s="111"/>
      <c r="D6" s="111"/>
      <c r="E6" s="111"/>
      <c r="F6" s="111"/>
      <c r="G6" s="111"/>
      <c r="H6" s="109"/>
      <c r="I6" s="109"/>
      <c r="J6" s="33">
        <v>1</v>
      </c>
      <c r="K6" s="33">
        <v>2</v>
      </c>
      <c r="L6" s="33">
        <v>3</v>
      </c>
      <c r="M6" s="33">
        <v>4</v>
      </c>
      <c r="N6" s="32">
        <v>5</v>
      </c>
      <c r="O6" s="32">
        <v>6</v>
      </c>
      <c r="P6" s="32"/>
    </row>
    <row r="7" spans="1:16" ht="22.4" customHeight="1">
      <c r="A7" s="111" t="s">
        <v>242</v>
      </c>
      <c r="B7" s="112" t="s">
        <v>17</v>
      </c>
      <c r="C7" s="112"/>
      <c r="D7" s="13" t="s">
        <v>248</v>
      </c>
      <c r="E7" s="13">
        <v>3</v>
      </c>
      <c r="F7" s="13" t="s">
        <v>18</v>
      </c>
      <c r="G7" s="35">
        <v>48</v>
      </c>
      <c r="H7" s="36">
        <v>32</v>
      </c>
      <c r="I7" s="36">
        <v>16</v>
      </c>
      <c r="J7" s="17"/>
      <c r="K7" s="17"/>
      <c r="L7" s="17">
        <v>3</v>
      </c>
      <c r="M7" s="17"/>
      <c r="N7" s="13"/>
      <c r="O7" s="13"/>
      <c r="P7" s="13"/>
    </row>
    <row r="8" spans="1:16" ht="22.4" customHeight="1">
      <c r="A8" s="111"/>
      <c r="B8" s="112"/>
      <c r="C8" s="112"/>
      <c r="D8" s="13" t="s">
        <v>249</v>
      </c>
      <c r="E8" s="13">
        <v>3</v>
      </c>
      <c r="F8" s="13" t="s">
        <v>250</v>
      </c>
      <c r="G8" s="35">
        <v>24</v>
      </c>
      <c r="H8" s="36">
        <v>24</v>
      </c>
      <c r="I8" s="36">
        <v>0</v>
      </c>
      <c r="J8" s="17"/>
      <c r="K8" s="17"/>
      <c r="L8" s="17"/>
      <c r="M8" s="17">
        <v>3</v>
      </c>
      <c r="N8" s="13"/>
      <c r="O8" s="13"/>
      <c r="P8" s="13"/>
    </row>
    <row r="9" spans="1:16" ht="22.4" customHeight="1">
      <c r="A9" s="111"/>
      <c r="B9" s="112" t="s">
        <v>19</v>
      </c>
      <c r="C9" s="112"/>
      <c r="D9" s="13" t="s">
        <v>20</v>
      </c>
      <c r="E9" s="13">
        <v>2</v>
      </c>
      <c r="F9" s="13" t="s">
        <v>18</v>
      </c>
      <c r="G9" s="35">
        <v>32</v>
      </c>
      <c r="H9" s="36">
        <v>16</v>
      </c>
      <c r="I9" s="36">
        <v>16</v>
      </c>
      <c r="J9" s="17"/>
      <c r="K9" s="17"/>
      <c r="L9" s="17"/>
      <c r="M9" s="17">
        <v>2</v>
      </c>
      <c r="N9" s="13"/>
      <c r="O9" s="13"/>
      <c r="P9" s="13"/>
    </row>
    <row r="10" spans="1:16" ht="16" customHeight="1">
      <c r="A10" s="111"/>
      <c r="B10" s="112" t="s">
        <v>21</v>
      </c>
      <c r="C10" s="112"/>
      <c r="D10" s="13" t="s">
        <v>22</v>
      </c>
      <c r="E10" s="13">
        <v>2</v>
      </c>
      <c r="F10" s="13" t="s">
        <v>18</v>
      </c>
      <c r="G10" s="35">
        <v>32</v>
      </c>
      <c r="H10" s="36">
        <v>4</v>
      </c>
      <c r="I10" s="36">
        <v>28</v>
      </c>
      <c r="J10" s="17">
        <v>2</v>
      </c>
      <c r="K10" s="17"/>
      <c r="L10" s="17"/>
      <c r="M10" s="17"/>
      <c r="N10" s="13"/>
      <c r="O10" s="13"/>
      <c r="P10" s="13"/>
    </row>
    <row r="11" spans="1:16" ht="16" customHeight="1">
      <c r="A11" s="111"/>
      <c r="B11" s="112" t="s">
        <v>23</v>
      </c>
      <c r="C11" s="112"/>
      <c r="D11" s="13" t="s">
        <v>24</v>
      </c>
      <c r="E11" s="13">
        <v>2</v>
      </c>
      <c r="F11" s="13" t="s">
        <v>18</v>
      </c>
      <c r="G11" s="35">
        <v>32</v>
      </c>
      <c r="H11" s="36">
        <v>4</v>
      </c>
      <c r="I11" s="36">
        <v>28</v>
      </c>
      <c r="J11" s="17"/>
      <c r="K11" s="17">
        <v>2</v>
      </c>
      <c r="L11" s="17"/>
      <c r="M11" s="17"/>
      <c r="N11" s="13"/>
      <c r="O11" s="13"/>
      <c r="P11" s="13"/>
    </row>
    <row r="12" spans="1:16" ht="24" customHeight="1">
      <c r="A12" s="111"/>
      <c r="B12" s="112" t="s">
        <v>25</v>
      </c>
      <c r="C12" s="112"/>
      <c r="D12" s="13" t="s">
        <v>26</v>
      </c>
      <c r="E12" s="13">
        <v>2</v>
      </c>
      <c r="F12" s="13" t="s">
        <v>18</v>
      </c>
      <c r="G12" s="35">
        <v>32</v>
      </c>
      <c r="H12" s="36">
        <v>4</v>
      </c>
      <c r="I12" s="36">
        <v>28</v>
      </c>
      <c r="J12" s="17"/>
      <c r="K12" s="17"/>
      <c r="L12" s="17">
        <v>2</v>
      </c>
      <c r="M12" s="17"/>
      <c r="N12" s="13"/>
      <c r="O12" s="13"/>
      <c r="P12" s="37" t="s">
        <v>27</v>
      </c>
    </row>
    <row r="13" spans="1:16" ht="17.75" customHeight="1">
      <c r="A13" s="111"/>
      <c r="B13" s="112" t="s">
        <v>28</v>
      </c>
      <c r="C13" s="112"/>
      <c r="D13" s="13" t="s">
        <v>29</v>
      </c>
      <c r="E13" s="13">
        <v>4</v>
      </c>
      <c r="F13" s="13" t="s">
        <v>18</v>
      </c>
      <c r="G13" s="35">
        <v>64</v>
      </c>
      <c r="H13" s="36">
        <v>32</v>
      </c>
      <c r="I13" s="36">
        <v>32</v>
      </c>
      <c r="J13" s="17"/>
      <c r="K13" s="17">
        <v>4</v>
      </c>
      <c r="L13" s="17"/>
      <c r="M13" s="17"/>
      <c r="N13" s="13"/>
      <c r="O13" s="13"/>
      <c r="P13" s="37" t="s">
        <v>30</v>
      </c>
    </row>
    <row r="14" spans="1:16" ht="17.75" customHeight="1">
      <c r="A14" s="111"/>
      <c r="B14" s="112" t="s">
        <v>31</v>
      </c>
      <c r="C14" s="112"/>
      <c r="D14" s="13" t="s">
        <v>32</v>
      </c>
      <c r="E14" s="13">
        <v>4</v>
      </c>
      <c r="F14" s="13" t="s">
        <v>18</v>
      </c>
      <c r="G14" s="35">
        <v>64</v>
      </c>
      <c r="H14" s="36">
        <v>16</v>
      </c>
      <c r="I14" s="36">
        <v>48</v>
      </c>
      <c r="J14" s="17">
        <v>4</v>
      </c>
      <c r="K14" s="17"/>
      <c r="L14" s="17"/>
      <c r="M14" s="17"/>
      <c r="N14" s="13"/>
      <c r="O14" s="13"/>
      <c r="P14" s="37" t="s">
        <v>33</v>
      </c>
    </row>
    <row r="15" spans="1:16" ht="17.75" customHeight="1">
      <c r="A15" s="111"/>
      <c r="B15" s="112" t="s">
        <v>34</v>
      </c>
      <c r="C15" s="112"/>
      <c r="D15" s="13" t="s">
        <v>35</v>
      </c>
      <c r="E15" s="13">
        <v>2</v>
      </c>
      <c r="F15" s="13" t="s">
        <v>18</v>
      </c>
      <c r="G15" s="35">
        <v>32</v>
      </c>
      <c r="H15" s="36">
        <v>16</v>
      </c>
      <c r="I15" s="36">
        <v>16</v>
      </c>
      <c r="J15" s="17">
        <v>2</v>
      </c>
      <c r="K15" s="17"/>
      <c r="L15" s="17"/>
      <c r="M15" s="17"/>
      <c r="N15" s="13"/>
      <c r="O15" s="13"/>
      <c r="P15" s="37" t="s">
        <v>33</v>
      </c>
    </row>
    <row r="16" spans="1:16" ht="17.75" customHeight="1">
      <c r="A16" s="111"/>
      <c r="B16" s="112" t="s">
        <v>36</v>
      </c>
      <c r="C16" s="112"/>
      <c r="D16" s="13" t="s">
        <v>37</v>
      </c>
      <c r="E16" s="13">
        <v>2</v>
      </c>
      <c r="F16" s="13" t="s">
        <v>18</v>
      </c>
      <c r="G16" s="35">
        <v>80</v>
      </c>
      <c r="H16" s="36">
        <v>32</v>
      </c>
      <c r="I16" s="36">
        <v>48</v>
      </c>
      <c r="J16" s="17" t="s">
        <v>38</v>
      </c>
      <c r="K16" s="17"/>
      <c r="L16" s="17"/>
      <c r="M16" s="17"/>
      <c r="N16" s="13"/>
      <c r="O16" s="13"/>
      <c r="P16" s="37" t="s">
        <v>39</v>
      </c>
    </row>
    <row r="17" spans="1:31" ht="16" customHeight="1">
      <c r="A17" s="111"/>
      <c r="B17" s="112" t="s">
        <v>40</v>
      </c>
      <c r="C17" s="112"/>
      <c r="D17" s="13" t="s">
        <v>41</v>
      </c>
      <c r="E17" s="13">
        <v>1</v>
      </c>
      <c r="F17" s="13" t="s">
        <v>18</v>
      </c>
      <c r="G17" s="35">
        <v>40</v>
      </c>
      <c r="H17" s="36">
        <v>20</v>
      </c>
      <c r="I17" s="36">
        <v>20</v>
      </c>
      <c r="J17" s="17" t="s">
        <v>42</v>
      </c>
      <c r="K17" s="17" t="s">
        <v>42</v>
      </c>
      <c r="L17" s="17" t="s">
        <v>42</v>
      </c>
      <c r="M17" s="17" t="s">
        <v>42</v>
      </c>
      <c r="N17" s="13" t="s">
        <v>42</v>
      </c>
      <c r="O17" s="13"/>
      <c r="P17" s="37" t="s">
        <v>43</v>
      </c>
    </row>
    <row r="18" spans="1:31" ht="16" customHeight="1">
      <c r="A18" s="111"/>
      <c r="B18" s="113" t="s">
        <v>44</v>
      </c>
      <c r="C18" s="113"/>
      <c r="D18" s="13" t="s">
        <v>45</v>
      </c>
      <c r="E18" s="13">
        <v>4</v>
      </c>
      <c r="F18" s="13" t="s">
        <v>46</v>
      </c>
      <c r="G18" s="35">
        <v>64</v>
      </c>
      <c r="H18" s="36">
        <v>64</v>
      </c>
      <c r="I18" s="36">
        <v>0</v>
      </c>
      <c r="J18" s="17"/>
      <c r="K18" s="17">
        <v>4</v>
      </c>
      <c r="L18" s="17"/>
      <c r="M18" s="17"/>
      <c r="N18" s="13"/>
      <c r="O18" s="13"/>
      <c r="P18" s="37"/>
    </row>
    <row r="19" spans="1:31" ht="16" customHeight="1">
      <c r="A19" s="111"/>
      <c r="B19" s="112" t="s">
        <v>47</v>
      </c>
      <c r="C19" s="112"/>
      <c r="D19" s="13" t="s">
        <v>48</v>
      </c>
      <c r="E19" s="13">
        <v>1</v>
      </c>
      <c r="F19" s="13" t="s">
        <v>18</v>
      </c>
      <c r="G19" s="35">
        <v>16</v>
      </c>
      <c r="H19" s="36">
        <v>10</v>
      </c>
      <c r="I19" s="36">
        <v>6</v>
      </c>
      <c r="J19" s="17"/>
      <c r="K19" s="17" t="s">
        <v>42</v>
      </c>
      <c r="L19" s="17"/>
      <c r="M19" s="17"/>
      <c r="N19" s="13"/>
      <c r="O19" s="13"/>
      <c r="P19" s="13"/>
    </row>
    <row r="20" spans="1:31" ht="16" customHeight="1">
      <c r="A20" s="111"/>
      <c r="B20" s="112" t="s">
        <v>49</v>
      </c>
      <c r="C20" s="112"/>
      <c r="D20" s="13" t="s">
        <v>50</v>
      </c>
      <c r="E20" s="13">
        <v>2</v>
      </c>
      <c r="F20" s="13" t="s">
        <v>18</v>
      </c>
      <c r="G20" s="35">
        <v>32</v>
      </c>
      <c r="H20" s="36">
        <v>16</v>
      </c>
      <c r="I20" s="36">
        <v>16</v>
      </c>
      <c r="J20" s="17"/>
      <c r="K20" s="17"/>
      <c r="L20" s="17" t="s">
        <v>42</v>
      </c>
      <c r="M20" s="17"/>
      <c r="N20" s="13"/>
      <c r="O20" s="13"/>
      <c r="P20" s="13"/>
    </row>
    <row r="21" spans="1:31" ht="16" customHeight="1">
      <c r="A21" s="111"/>
      <c r="B21" s="112" t="s">
        <v>51</v>
      </c>
      <c r="C21" s="112"/>
      <c r="D21" s="13" t="s">
        <v>52</v>
      </c>
      <c r="E21" s="13">
        <v>1</v>
      </c>
      <c r="F21" s="13" t="s">
        <v>18</v>
      </c>
      <c r="G21" s="35">
        <v>16</v>
      </c>
      <c r="H21" s="36">
        <v>8</v>
      </c>
      <c r="I21" s="36">
        <v>8</v>
      </c>
      <c r="J21" s="17"/>
      <c r="K21" s="17"/>
      <c r="L21" s="17"/>
      <c r="M21" s="17"/>
      <c r="N21" s="13" t="s">
        <v>42</v>
      </c>
      <c r="O21" s="13"/>
      <c r="P21" s="13"/>
    </row>
    <row r="22" spans="1:31" ht="16" customHeight="1">
      <c r="A22" s="111"/>
      <c r="B22" s="112" t="s">
        <v>53</v>
      </c>
      <c r="C22" s="112"/>
      <c r="D22" s="13" t="s">
        <v>54</v>
      </c>
      <c r="E22" s="13">
        <v>2</v>
      </c>
      <c r="F22" s="13" t="s">
        <v>18</v>
      </c>
      <c r="G22" s="35">
        <v>32</v>
      </c>
      <c r="H22" s="36">
        <v>16</v>
      </c>
      <c r="I22" s="36">
        <v>16</v>
      </c>
      <c r="J22" s="17"/>
      <c r="K22" s="17"/>
      <c r="L22" s="17"/>
      <c r="M22" s="17">
        <v>2</v>
      </c>
      <c r="N22" s="13"/>
      <c r="O22" s="13"/>
      <c r="P22" s="37"/>
    </row>
    <row r="23" spans="1:31" ht="16" customHeight="1">
      <c r="A23" s="111"/>
      <c r="B23" s="114" t="s">
        <v>55</v>
      </c>
      <c r="C23" s="114"/>
      <c r="D23" s="38" t="s">
        <v>56</v>
      </c>
      <c r="E23" s="38">
        <v>1</v>
      </c>
      <c r="F23" s="38" t="s">
        <v>18</v>
      </c>
      <c r="G23" s="38">
        <v>16</v>
      </c>
      <c r="H23" s="38">
        <v>4</v>
      </c>
      <c r="I23" s="38">
        <v>12</v>
      </c>
      <c r="J23" s="39" t="s">
        <v>42</v>
      </c>
      <c r="K23" s="39" t="s">
        <v>42</v>
      </c>
      <c r="L23" s="40"/>
      <c r="M23" s="40"/>
      <c r="N23" s="41"/>
      <c r="O23" s="41"/>
      <c r="P23" s="42" t="s">
        <v>57</v>
      </c>
    </row>
    <row r="24" spans="1:31" ht="24" customHeight="1">
      <c r="A24" s="111"/>
      <c r="B24" s="112" t="s">
        <v>58</v>
      </c>
      <c r="C24" s="112"/>
      <c r="D24" s="13" t="s">
        <v>59</v>
      </c>
      <c r="E24" s="13"/>
      <c r="F24" s="13"/>
      <c r="G24" s="35"/>
      <c r="H24" s="36"/>
      <c r="I24" s="36"/>
      <c r="J24" s="17" t="s">
        <v>42</v>
      </c>
      <c r="K24" s="17"/>
      <c r="L24" s="17"/>
      <c r="M24" s="17"/>
      <c r="N24" s="13"/>
      <c r="O24" s="13"/>
      <c r="P24" s="42" t="s">
        <v>60</v>
      </c>
    </row>
    <row r="25" spans="1:31" ht="22" customHeight="1">
      <c r="A25" s="111"/>
      <c r="B25" s="111" t="s">
        <v>61</v>
      </c>
      <c r="C25" s="111"/>
      <c r="D25" s="111"/>
      <c r="E25" s="32">
        <f>SUM(E7:E23)</f>
        <v>38</v>
      </c>
      <c r="F25" s="32"/>
      <c r="G25" s="43">
        <f>SUM(G7:G23)</f>
        <v>656</v>
      </c>
      <c r="H25" s="44">
        <f>SUM(H7:H23)</f>
        <v>318</v>
      </c>
      <c r="I25" s="44">
        <f>SUM(I7:I23)</f>
        <v>338</v>
      </c>
      <c r="J25" s="33">
        <f>SUM(J7:J24)</f>
        <v>8</v>
      </c>
      <c r="K25" s="33">
        <f t="shared" ref="K25:O25" si="0">SUM(K7:K24)</f>
        <v>10</v>
      </c>
      <c r="L25" s="33">
        <f t="shared" si="0"/>
        <v>5</v>
      </c>
      <c r="M25" s="33">
        <f t="shared" si="0"/>
        <v>7</v>
      </c>
      <c r="N25" s="32">
        <f t="shared" si="0"/>
        <v>0</v>
      </c>
      <c r="O25" s="32">
        <f t="shared" si="0"/>
        <v>0</v>
      </c>
      <c r="P25" s="32"/>
    </row>
    <row r="26" spans="1:31" ht="16" customHeight="1">
      <c r="A26" s="111" t="s">
        <v>243</v>
      </c>
      <c r="B26" s="111" t="s">
        <v>62</v>
      </c>
      <c r="C26" s="111"/>
      <c r="D26" s="32" t="s">
        <v>63</v>
      </c>
      <c r="E26" s="13">
        <v>2</v>
      </c>
      <c r="F26" s="32" t="s">
        <v>46</v>
      </c>
      <c r="G26" s="32">
        <v>32</v>
      </c>
      <c r="H26" s="45">
        <v>2</v>
      </c>
      <c r="I26" s="45">
        <v>0</v>
      </c>
      <c r="J26" s="33"/>
      <c r="K26" s="33"/>
      <c r="L26" s="33"/>
      <c r="M26" s="33"/>
      <c r="N26" s="32"/>
      <c r="O26" s="32"/>
      <c r="P26" s="155" t="s">
        <v>261</v>
      </c>
    </row>
    <row r="27" spans="1:31" ht="16" customHeight="1">
      <c r="A27" s="111"/>
      <c r="B27" s="111" t="s">
        <v>65</v>
      </c>
      <c r="C27" s="111"/>
      <c r="D27" s="32" t="s">
        <v>66</v>
      </c>
      <c r="E27" s="13">
        <v>2</v>
      </c>
      <c r="F27" s="32" t="s">
        <v>46</v>
      </c>
      <c r="G27" s="32">
        <v>32</v>
      </c>
      <c r="H27" s="45">
        <v>2</v>
      </c>
      <c r="I27" s="45">
        <v>0</v>
      </c>
      <c r="J27" s="33"/>
      <c r="K27" s="33"/>
      <c r="L27" s="33"/>
      <c r="M27" s="33"/>
      <c r="N27" s="32"/>
      <c r="O27" s="32"/>
      <c r="P27" s="155"/>
    </row>
    <row r="28" spans="1:31" ht="16" customHeight="1">
      <c r="A28" s="111"/>
      <c r="B28" s="115"/>
      <c r="C28" s="115"/>
      <c r="D28" s="32" t="s">
        <v>67</v>
      </c>
      <c r="E28" s="13">
        <v>4</v>
      </c>
      <c r="F28" s="32" t="s">
        <v>46</v>
      </c>
      <c r="G28" s="32">
        <v>64</v>
      </c>
      <c r="H28" s="45">
        <v>4</v>
      </c>
      <c r="I28" s="45">
        <v>0</v>
      </c>
      <c r="J28" s="33"/>
      <c r="K28" s="33"/>
      <c r="L28" s="33"/>
      <c r="M28" s="33"/>
      <c r="N28" s="32"/>
      <c r="O28" s="32"/>
      <c r="P28" s="37"/>
    </row>
    <row r="29" spans="1:31" ht="22.4" customHeight="1">
      <c r="A29" s="111"/>
      <c r="B29" s="111" t="s">
        <v>68</v>
      </c>
      <c r="C29" s="111"/>
      <c r="D29" s="111"/>
      <c r="E29" s="13">
        <v>6</v>
      </c>
      <c r="F29" s="32" t="s">
        <v>46</v>
      </c>
      <c r="G29" s="13">
        <v>96</v>
      </c>
      <c r="H29" s="45">
        <v>96</v>
      </c>
      <c r="I29" s="45">
        <v>0</v>
      </c>
      <c r="J29" s="33"/>
      <c r="K29" s="33"/>
      <c r="L29" s="33"/>
      <c r="M29" s="33"/>
      <c r="N29" s="32"/>
      <c r="O29" s="32"/>
      <c r="P29" s="13"/>
    </row>
    <row r="30" spans="1:31" ht="16" customHeight="1" thickBot="1">
      <c r="A30" s="111" t="s">
        <v>69</v>
      </c>
      <c r="B30" s="111"/>
      <c r="C30" s="111"/>
      <c r="D30" s="111"/>
      <c r="E30" s="13">
        <f>E25+E29</f>
        <v>44</v>
      </c>
      <c r="F30" s="13"/>
      <c r="G30" s="13">
        <f>G25+G29</f>
        <v>752</v>
      </c>
      <c r="H30" s="13">
        <f>H25+H29</f>
        <v>414</v>
      </c>
      <c r="I30" s="13">
        <f>I25+I29</f>
        <v>338</v>
      </c>
      <c r="J30" s="17">
        <f>J25</f>
        <v>8</v>
      </c>
      <c r="K30" s="17">
        <f t="shared" ref="K30:O30" si="1">K25</f>
        <v>10</v>
      </c>
      <c r="L30" s="17">
        <f t="shared" si="1"/>
        <v>5</v>
      </c>
      <c r="M30" s="17">
        <f t="shared" si="1"/>
        <v>7</v>
      </c>
      <c r="N30" s="13">
        <f t="shared" si="1"/>
        <v>0</v>
      </c>
      <c r="O30" s="13">
        <f t="shared" si="1"/>
        <v>0</v>
      </c>
      <c r="P30" s="13"/>
      <c r="R30" s="2" t="s">
        <v>70</v>
      </c>
      <c r="Y30" s="2" t="s">
        <v>71</v>
      </c>
      <c r="Z30" s="10">
        <v>1</v>
      </c>
      <c r="AA30" s="10">
        <v>2</v>
      </c>
      <c r="AB30" s="10">
        <v>3</v>
      </c>
      <c r="AC30" s="10">
        <v>4</v>
      </c>
      <c r="AD30" s="10">
        <v>5</v>
      </c>
      <c r="AE30" s="10">
        <v>6</v>
      </c>
    </row>
    <row r="31" spans="1:31" ht="27" customHeight="1">
      <c r="A31" s="111" t="s">
        <v>244</v>
      </c>
      <c r="B31" s="116" t="s">
        <v>72</v>
      </c>
      <c r="C31" s="116"/>
      <c r="D31" s="12" t="s">
        <v>73</v>
      </c>
      <c r="E31" s="12">
        <v>4</v>
      </c>
      <c r="F31" s="12" t="s">
        <v>18</v>
      </c>
      <c r="G31" s="12">
        <f>E31*16</f>
        <v>64</v>
      </c>
      <c r="H31" s="12">
        <f>G31/2</f>
        <v>32</v>
      </c>
      <c r="I31" s="12">
        <f>G31-H31</f>
        <v>32</v>
      </c>
      <c r="J31" s="48" t="s">
        <v>42</v>
      </c>
      <c r="K31" s="16"/>
      <c r="L31" s="48" t="s">
        <v>42</v>
      </c>
      <c r="M31" s="16"/>
      <c r="N31" s="12"/>
      <c r="O31" s="12"/>
      <c r="P31" s="49" t="s">
        <v>74</v>
      </c>
      <c r="Q31" s="156" t="s">
        <v>75</v>
      </c>
      <c r="R31" s="117" t="s">
        <v>72</v>
      </c>
      <c r="S31" s="118"/>
      <c r="T31" s="5" t="s">
        <v>73</v>
      </c>
      <c r="U31" s="5">
        <v>4</v>
      </c>
      <c r="V31" s="5" t="s">
        <v>18</v>
      </c>
      <c r="W31" s="5">
        <f>U31*16</f>
        <v>64</v>
      </c>
      <c r="X31" s="5">
        <f>W31/2</f>
        <v>32</v>
      </c>
      <c r="Y31" s="11">
        <f>W31-X31</f>
        <v>32</v>
      </c>
      <c r="Z31" s="12">
        <v>4</v>
      </c>
      <c r="AA31" s="12"/>
      <c r="AB31" s="13"/>
      <c r="AC31" s="12"/>
      <c r="AD31" s="12"/>
      <c r="AE31" s="12"/>
    </row>
    <row r="32" spans="1:31" ht="27" customHeight="1">
      <c r="A32" s="111"/>
      <c r="B32" s="116" t="s">
        <v>76</v>
      </c>
      <c r="C32" s="116"/>
      <c r="D32" s="12" t="s">
        <v>77</v>
      </c>
      <c r="E32" s="12">
        <v>4</v>
      </c>
      <c r="F32" s="12" t="s">
        <v>18</v>
      </c>
      <c r="G32" s="12">
        <f>E32*16</f>
        <v>64</v>
      </c>
      <c r="H32" s="12">
        <f>G32/2</f>
        <v>32</v>
      </c>
      <c r="I32" s="12">
        <f>G32-H32</f>
        <v>32</v>
      </c>
      <c r="J32" s="16" t="s">
        <v>42</v>
      </c>
      <c r="K32" s="16" t="s">
        <v>42</v>
      </c>
      <c r="L32" s="16" t="s">
        <v>42</v>
      </c>
      <c r="M32" s="16"/>
      <c r="N32" s="12"/>
      <c r="O32" s="12"/>
      <c r="P32" s="50" t="s">
        <v>241</v>
      </c>
      <c r="Q32" s="157"/>
      <c r="R32" s="119" t="s">
        <v>76</v>
      </c>
      <c r="S32" s="120"/>
      <c r="T32" s="5" t="s">
        <v>77</v>
      </c>
      <c r="U32" s="5">
        <v>4</v>
      </c>
      <c r="V32" s="5" t="s">
        <v>18</v>
      </c>
      <c r="W32" s="5">
        <f>U32*16</f>
        <v>64</v>
      </c>
      <c r="X32" s="5">
        <f>W32/2</f>
        <v>32</v>
      </c>
      <c r="Y32" s="11">
        <f>W32-X32</f>
        <v>32</v>
      </c>
      <c r="Z32" s="12"/>
      <c r="AA32" s="12"/>
      <c r="AB32" s="12">
        <v>4</v>
      </c>
      <c r="AC32" s="12"/>
      <c r="AD32" s="12"/>
      <c r="AE32" s="12"/>
    </row>
    <row r="33" spans="1:31" ht="27" customHeight="1">
      <c r="A33" s="111"/>
      <c r="B33" s="116" t="s">
        <v>78</v>
      </c>
      <c r="C33" s="116"/>
      <c r="D33" s="12" t="s">
        <v>79</v>
      </c>
      <c r="E33" s="12">
        <v>4</v>
      </c>
      <c r="F33" s="12" t="s">
        <v>18</v>
      </c>
      <c r="G33" s="12">
        <f>E33*16</f>
        <v>64</v>
      </c>
      <c r="H33" s="12">
        <f>G33/2</f>
        <v>32</v>
      </c>
      <c r="I33" s="12">
        <f>G33-H33</f>
        <v>32</v>
      </c>
      <c r="J33" s="48" t="s">
        <v>42</v>
      </c>
      <c r="K33" s="16"/>
      <c r="L33" s="16"/>
      <c r="M33" s="16" t="s">
        <v>42</v>
      </c>
      <c r="N33" s="12"/>
      <c r="O33" s="12"/>
      <c r="P33" s="50" t="s">
        <v>80</v>
      </c>
      <c r="Q33" s="157"/>
      <c r="R33" s="119" t="s">
        <v>78</v>
      </c>
      <c r="S33" s="120"/>
      <c r="T33" s="5" t="s">
        <v>79</v>
      </c>
      <c r="U33" s="5">
        <v>4</v>
      </c>
      <c r="V33" s="5" t="s">
        <v>18</v>
      </c>
      <c r="W33" s="5">
        <f>U33*16</f>
        <v>64</v>
      </c>
      <c r="X33" s="5">
        <f>W33/2</f>
        <v>32</v>
      </c>
      <c r="Y33" s="11">
        <f>W33-X33</f>
        <v>32</v>
      </c>
      <c r="Z33" s="12">
        <v>4</v>
      </c>
      <c r="AA33" s="12"/>
      <c r="AB33" s="12"/>
      <c r="AC33" s="12"/>
      <c r="AD33" s="12"/>
      <c r="AE33" s="12"/>
    </row>
    <row r="34" spans="1:31" ht="44.25" customHeight="1" thickBot="1">
      <c r="A34" s="111"/>
      <c r="B34" s="116" t="s">
        <v>81</v>
      </c>
      <c r="C34" s="116"/>
      <c r="D34" s="12" t="s">
        <v>82</v>
      </c>
      <c r="E34" s="12">
        <v>4</v>
      </c>
      <c r="F34" s="12" t="s">
        <v>18</v>
      </c>
      <c r="G34" s="12">
        <f>E34*16</f>
        <v>64</v>
      </c>
      <c r="H34" s="12">
        <f>G34/2</f>
        <v>32</v>
      </c>
      <c r="I34" s="12">
        <f>G34-H34</f>
        <v>32</v>
      </c>
      <c r="J34" s="16" t="s">
        <v>42</v>
      </c>
      <c r="K34" s="16" t="s">
        <v>42</v>
      </c>
      <c r="L34" s="16"/>
      <c r="M34" s="16"/>
      <c r="N34" s="12"/>
      <c r="O34" s="12"/>
      <c r="P34" s="50" t="s">
        <v>83</v>
      </c>
      <c r="Q34" s="157"/>
      <c r="R34" s="121" t="s">
        <v>81</v>
      </c>
      <c r="S34" s="122"/>
      <c r="T34" s="5" t="s">
        <v>82</v>
      </c>
      <c r="U34" s="5">
        <v>4</v>
      </c>
      <c r="V34" s="5" t="s">
        <v>18</v>
      </c>
      <c r="W34" s="5">
        <f>U34*16</f>
        <v>64</v>
      </c>
      <c r="X34" s="5">
        <f>W34/2</f>
        <v>32</v>
      </c>
      <c r="Y34" s="11">
        <f>W34-X34</f>
        <v>32</v>
      </c>
      <c r="Z34" s="12"/>
      <c r="AA34" s="12">
        <v>4</v>
      </c>
      <c r="AB34" s="12"/>
      <c r="AC34" s="12"/>
      <c r="AD34" s="12"/>
      <c r="AE34" s="12"/>
    </row>
    <row r="35" spans="1:31" ht="16" customHeight="1">
      <c r="A35" s="111"/>
      <c r="B35" s="111" t="s">
        <v>84</v>
      </c>
      <c r="C35" s="111"/>
      <c r="D35" s="111"/>
      <c r="E35" s="13">
        <f>SUM(E31:E34)</f>
        <v>16</v>
      </c>
      <c r="F35" s="13">
        <f>SUM(F31:F34)</f>
        <v>0</v>
      </c>
      <c r="G35" s="13">
        <f>SUM(G31:G34)</f>
        <v>256</v>
      </c>
      <c r="H35" s="13">
        <f>SUM(H31:H34)</f>
        <v>128</v>
      </c>
      <c r="I35" s="13">
        <f>SUM(I31:I34)</f>
        <v>128</v>
      </c>
      <c r="J35" s="33"/>
      <c r="K35" s="33"/>
      <c r="L35" s="33"/>
      <c r="M35" s="33"/>
      <c r="N35" s="32"/>
      <c r="O35" s="32"/>
      <c r="P35" s="13"/>
      <c r="Q35" s="157"/>
      <c r="Z35" s="14">
        <f>SUM(Z31:Z34)</f>
        <v>8</v>
      </c>
      <c r="AA35" s="14">
        <f t="shared" ref="AA35:AE35" si="2">SUM(AA31:AA34)</f>
        <v>4</v>
      </c>
      <c r="AB35" s="14">
        <f t="shared" si="2"/>
        <v>4</v>
      </c>
      <c r="AC35" s="14">
        <f t="shared" si="2"/>
        <v>0</v>
      </c>
      <c r="AD35" s="14">
        <f t="shared" si="2"/>
        <v>0</v>
      </c>
      <c r="AE35" s="14">
        <f t="shared" si="2"/>
        <v>0</v>
      </c>
    </row>
    <row r="36" spans="1:31" ht="16" customHeight="1" thickBot="1">
      <c r="A36" s="135" t="s">
        <v>245</v>
      </c>
      <c r="B36" s="111" t="s">
        <v>85</v>
      </c>
      <c r="C36" s="51" t="s">
        <v>86</v>
      </c>
      <c r="D36" s="13" t="s">
        <v>87</v>
      </c>
      <c r="E36" s="13">
        <v>4</v>
      </c>
      <c r="F36" s="13" t="s">
        <v>18</v>
      </c>
      <c r="G36" s="13">
        <v>64</v>
      </c>
      <c r="H36" s="36">
        <v>32</v>
      </c>
      <c r="I36" s="36">
        <v>32</v>
      </c>
      <c r="J36" s="16">
        <v>4</v>
      </c>
      <c r="K36" s="17"/>
      <c r="L36" s="17"/>
      <c r="M36" s="17"/>
      <c r="N36" s="13"/>
      <c r="O36" s="13"/>
      <c r="P36" s="13"/>
      <c r="R36" s="2" t="s">
        <v>88</v>
      </c>
      <c r="Y36" s="2" t="s">
        <v>71</v>
      </c>
      <c r="Z36" s="10">
        <v>1</v>
      </c>
      <c r="AA36" s="10">
        <v>2</v>
      </c>
      <c r="AB36" s="10">
        <v>3</v>
      </c>
      <c r="AC36" s="10">
        <v>4</v>
      </c>
      <c r="AD36" s="10">
        <v>5</v>
      </c>
      <c r="AE36" s="10">
        <v>6</v>
      </c>
    </row>
    <row r="37" spans="1:31" ht="16" customHeight="1">
      <c r="A37" s="135"/>
      <c r="B37" s="111"/>
      <c r="C37" s="52" t="s">
        <v>89</v>
      </c>
      <c r="D37" s="13" t="s">
        <v>90</v>
      </c>
      <c r="E37" s="13">
        <v>2</v>
      </c>
      <c r="F37" s="13" t="s">
        <v>18</v>
      </c>
      <c r="G37" s="13">
        <v>32</v>
      </c>
      <c r="H37" s="36">
        <v>16</v>
      </c>
      <c r="I37" s="36">
        <v>16</v>
      </c>
      <c r="J37" s="16">
        <v>2</v>
      </c>
      <c r="K37" s="17"/>
      <c r="L37" s="17"/>
      <c r="M37" s="17"/>
      <c r="N37" s="13"/>
      <c r="O37" s="13"/>
      <c r="P37" s="13"/>
      <c r="R37" s="117" t="s">
        <v>72</v>
      </c>
      <c r="S37" s="118"/>
      <c r="T37" s="5" t="s">
        <v>73</v>
      </c>
      <c r="U37" s="5">
        <v>4</v>
      </c>
      <c r="V37" s="5" t="s">
        <v>18</v>
      </c>
      <c r="W37" s="5">
        <f>U37*16</f>
        <v>64</v>
      </c>
      <c r="X37" s="5">
        <f>W37/2</f>
        <v>32</v>
      </c>
      <c r="Y37" s="11">
        <f>W37-X37</f>
        <v>32</v>
      </c>
      <c r="Z37" s="12">
        <v>4</v>
      </c>
      <c r="AA37" s="12"/>
      <c r="AB37" s="13"/>
      <c r="AC37" s="12"/>
      <c r="AD37" s="12"/>
      <c r="AE37" s="12"/>
    </row>
    <row r="38" spans="1:31" ht="16" customHeight="1">
      <c r="A38" s="135"/>
      <c r="B38" s="111"/>
      <c r="C38" s="51" t="s">
        <v>91</v>
      </c>
      <c r="D38" s="13" t="s">
        <v>92</v>
      </c>
      <c r="E38" s="13">
        <v>4</v>
      </c>
      <c r="F38" s="13" t="s">
        <v>18</v>
      </c>
      <c r="G38" s="13">
        <v>64</v>
      </c>
      <c r="H38" s="36">
        <v>32</v>
      </c>
      <c r="I38" s="36">
        <v>32</v>
      </c>
      <c r="J38" s="17"/>
      <c r="K38" s="16">
        <v>4</v>
      </c>
      <c r="L38" s="17"/>
      <c r="M38" s="17"/>
      <c r="N38" s="13"/>
      <c r="O38" s="13"/>
      <c r="P38" s="13"/>
      <c r="R38" s="119" t="s">
        <v>76</v>
      </c>
      <c r="S38" s="120"/>
      <c r="T38" s="5" t="s">
        <v>77</v>
      </c>
      <c r="U38" s="5">
        <v>4</v>
      </c>
      <c r="V38" s="5" t="s">
        <v>18</v>
      </c>
      <c r="W38" s="5">
        <f>U38*16</f>
        <v>64</v>
      </c>
      <c r="X38" s="5">
        <f>W38/2</f>
        <v>32</v>
      </c>
      <c r="Y38" s="11">
        <f>W38-X38</f>
        <v>32</v>
      </c>
      <c r="Z38" s="12"/>
      <c r="AA38" s="12">
        <v>4</v>
      </c>
      <c r="AB38" s="12"/>
      <c r="AC38" s="12"/>
      <c r="AD38" s="12"/>
      <c r="AE38" s="12"/>
    </row>
    <row r="39" spans="1:31" ht="16" customHeight="1">
      <c r="A39" s="135"/>
      <c r="B39" s="111"/>
      <c r="C39" s="52"/>
      <c r="D39" s="39"/>
      <c r="E39" s="17"/>
      <c r="F39" s="17"/>
      <c r="G39" s="17"/>
      <c r="H39" s="17"/>
      <c r="I39" s="17"/>
      <c r="J39" s="17"/>
      <c r="K39" s="17"/>
      <c r="L39" s="17"/>
      <c r="M39" s="17"/>
      <c r="N39" s="13"/>
      <c r="O39" s="13"/>
      <c r="P39" s="13"/>
      <c r="R39" s="119" t="s">
        <v>78</v>
      </c>
      <c r="S39" s="120"/>
      <c r="T39" s="5" t="s">
        <v>79</v>
      </c>
      <c r="U39" s="5">
        <v>4</v>
      </c>
      <c r="V39" s="5" t="s">
        <v>18</v>
      </c>
      <c r="W39" s="5">
        <f>U39*16</f>
        <v>64</v>
      </c>
      <c r="X39" s="5">
        <f>W39/2</f>
        <v>32</v>
      </c>
      <c r="Y39" s="11">
        <f>W39-X39</f>
        <v>32</v>
      </c>
      <c r="Z39" s="12">
        <v>4</v>
      </c>
      <c r="AA39" s="12"/>
      <c r="AB39" s="12"/>
      <c r="AC39" s="12"/>
      <c r="AD39" s="12"/>
      <c r="AE39" s="12"/>
    </row>
    <row r="40" spans="1:31" ht="16" customHeight="1" thickBot="1">
      <c r="A40" s="135"/>
      <c r="B40" s="111"/>
      <c r="C40" s="52"/>
      <c r="D40" s="13"/>
      <c r="E40" s="13"/>
      <c r="F40" s="13"/>
      <c r="G40" s="13"/>
      <c r="H40" s="36"/>
      <c r="I40" s="36"/>
      <c r="J40" s="17"/>
      <c r="K40" s="17"/>
      <c r="L40" s="17"/>
      <c r="M40" s="17"/>
      <c r="N40" s="13"/>
      <c r="O40" s="13"/>
      <c r="P40" s="13"/>
      <c r="R40" s="121" t="s">
        <v>81</v>
      </c>
      <c r="S40" s="122"/>
      <c r="T40" s="5" t="s">
        <v>82</v>
      </c>
      <c r="U40" s="5">
        <v>4</v>
      </c>
      <c r="V40" s="5" t="s">
        <v>18</v>
      </c>
      <c r="W40" s="5">
        <f>U40*16</f>
        <v>64</v>
      </c>
      <c r="X40" s="5">
        <f>W40/2</f>
        <v>32</v>
      </c>
      <c r="Y40" s="11">
        <f>W40-X40</f>
        <v>32</v>
      </c>
      <c r="Z40" s="12">
        <v>4</v>
      </c>
      <c r="AA40" s="12"/>
      <c r="AB40" s="12"/>
      <c r="AC40" s="12"/>
      <c r="AD40" s="12"/>
      <c r="AE40" s="12"/>
    </row>
    <row r="41" spans="1:31" ht="16" customHeight="1">
      <c r="A41" s="135"/>
      <c r="B41" s="111"/>
      <c r="C41" s="52"/>
      <c r="D41" s="13"/>
      <c r="E41" s="13"/>
      <c r="F41" s="13"/>
      <c r="G41" s="13"/>
      <c r="H41" s="36"/>
      <c r="I41" s="36"/>
      <c r="J41" s="17"/>
      <c r="K41" s="17"/>
      <c r="L41" s="17"/>
      <c r="M41" s="17"/>
      <c r="N41" s="13"/>
      <c r="O41" s="13"/>
      <c r="P41" s="13"/>
      <c r="Z41" s="14">
        <f t="shared" ref="Z41:AE41" si="3">SUM(Z37:Z40)</f>
        <v>12</v>
      </c>
      <c r="AA41" s="14">
        <f t="shared" si="3"/>
        <v>4</v>
      </c>
      <c r="AB41" s="14">
        <f t="shared" si="3"/>
        <v>0</v>
      </c>
      <c r="AC41" s="14">
        <f t="shared" si="3"/>
        <v>0</v>
      </c>
      <c r="AD41" s="14">
        <f t="shared" si="3"/>
        <v>0</v>
      </c>
      <c r="AE41" s="14">
        <f t="shared" si="3"/>
        <v>0</v>
      </c>
    </row>
    <row r="42" spans="1:31" ht="16" customHeight="1" thickBot="1">
      <c r="A42" s="135"/>
      <c r="B42" s="111" t="s">
        <v>95</v>
      </c>
      <c r="C42" s="111"/>
      <c r="D42" s="111"/>
      <c r="E42" s="70">
        <f>E36+E37+E38+E39+E40+E41</f>
        <v>10</v>
      </c>
      <c r="F42" s="70"/>
      <c r="G42" s="70">
        <f t="shared" ref="G42:O42" si="4">G36+G37+G38+G39+G40+G41</f>
        <v>160</v>
      </c>
      <c r="H42" s="70">
        <f t="shared" si="4"/>
        <v>80</v>
      </c>
      <c r="I42" s="70">
        <f t="shared" si="4"/>
        <v>80</v>
      </c>
      <c r="J42" s="17">
        <f t="shared" si="4"/>
        <v>6</v>
      </c>
      <c r="K42" s="17">
        <f t="shared" si="4"/>
        <v>4</v>
      </c>
      <c r="L42" s="17">
        <f t="shared" si="4"/>
        <v>0</v>
      </c>
      <c r="M42" s="17">
        <f t="shared" si="4"/>
        <v>0</v>
      </c>
      <c r="N42" s="13">
        <f t="shared" si="4"/>
        <v>0</v>
      </c>
      <c r="O42" s="13">
        <f t="shared" si="4"/>
        <v>0</v>
      </c>
      <c r="P42" s="13"/>
      <c r="R42" s="2" t="s">
        <v>96</v>
      </c>
      <c r="Y42" s="2" t="s">
        <v>71</v>
      </c>
      <c r="Z42" s="10">
        <v>1</v>
      </c>
      <c r="AA42" s="10">
        <v>2</v>
      </c>
      <c r="AB42" s="10">
        <v>3</v>
      </c>
      <c r="AC42" s="10">
        <v>4</v>
      </c>
      <c r="AD42" s="10">
        <v>5</v>
      </c>
      <c r="AE42" s="10">
        <v>6</v>
      </c>
    </row>
    <row r="43" spans="1:31" s="1" customFormat="1" ht="16" customHeight="1">
      <c r="A43" s="135"/>
      <c r="B43" s="110" t="s">
        <v>97</v>
      </c>
      <c r="C43" s="78" t="s">
        <v>98</v>
      </c>
      <c r="D43" s="79" t="s">
        <v>99</v>
      </c>
      <c r="E43" s="17">
        <v>4</v>
      </c>
      <c r="F43" s="39" t="s">
        <v>18</v>
      </c>
      <c r="G43" s="17">
        <v>64</v>
      </c>
      <c r="H43" s="17">
        <v>32</v>
      </c>
      <c r="I43" s="17">
        <v>32</v>
      </c>
      <c r="J43" s="17"/>
      <c r="K43" s="17"/>
      <c r="L43" s="17"/>
      <c r="M43" s="17">
        <v>4</v>
      </c>
      <c r="N43" s="33"/>
      <c r="O43" s="33"/>
      <c r="P43" s="17"/>
      <c r="R43" s="123" t="s">
        <v>72</v>
      </c>
      <c r="S43" s="124"/>
      <c r="T43" s="7" t="s">
        <v>73</v>
      </c>
      <c r="U43" s="7">
        <v>4</v>
      </c>
      <c r="V43" s="7" t="s">
        <v>18</v>
      </c>
      <c r="W43" s="7">
        <f t="shared" ref="W43:W46" si="5">U43*16</f>
        <v>64</v>
      </c>
      <c r="X43" s="7">
        <f t="shared" ref="X43:X46" si="6">W43/2</f>
        <v>32</v>
      </c>
      <c r="Y43" s="15">
        <f t="shared" ref="Y43:Y46" si="7">W43-X43</f>
        <v>32</v>
      </c>
      <c r="Z43" s="16">
        <v>4</v>
      </c>
      <c r="AA43" s="16"/>
      <c r="AB43" s="17"/>
      <c r="AC43" s="16"/>
      <c r="AD43" s="16"/>
      <c r="AE43" s="16"/>
    </row>
    <row r="44" spans="1:31" ht="16" customHeight="1">
      <c r="A44" s="135"/>
      <c r="B44" s="111"/>
      <c r="C44" s="62" t="s">
        <v>100</v>
      </c>
      <c r="D44" s="58" t="s">
        <v>101</v>
      </c>
      <c r="E44" s="70">
        <v>4</v>
      </c>
      <c r="F44" s="58" t="s">
        <v>18</v>
      </c>
      <c r="G44" s="70">
        <v>64</v>
      </c>
      <c r="H44" s="36">
        <v>32</v>
      </c>
      <c r="I44" s="36">
        <v>32</v>
      </c>
      <c r="J44" s="17"/>
      <c r="K44" s="17">
        <v>4</v>
      </c>
      <c r="L44" s="17"/>
      <c r="M44" s="17"/>
      <c r="N44" s="32"/>
      <c r="O44" s="32"/>
      <c r="P44" s="13"/>
      <c r="R44" s="119" t="s">
        <v>76</v>
      </c>
      <c r="S44" s="120"/>
      <c r="T44" s="5" t="s">
        <v>77</v>
      </c>
      <c r="U44" s="5">
        <v>4</v>
      </c>
      <c r="V44" s="5" t="s">
        <v>18</v>
      </c>
      <c r="W44" s="5">
        <f t="shared" si="5"/>
        <v>64</v>
      </c>
      <c r="X44" s="5">
        <f t="shared" si="6"/>
        <v>32</v>
      </c>
      <c r="Y44" s="11">
        <f t="shared" si="7"/>
        <v>32</v>
      </c>
      <c r="Z44" s="12"/>
      <c r="AA44" s="12"/>
      <c r="AB44" s="12">
        <v>4</v>
      </c>
      <c r="AC44" s="12"/>
      <c r="AD44" s="12"/>
      <c r="AE44" s="12"/>
    </row>
    <row r="45" spans="1:31" ht="16" customHeight="1" thickBot="1">
      <c r="A45" s="135"/>
      <c r="B45" s="111"/>
      <c r="C45" s="75" t="s">
        <v>102</v>
      </c>
      <c r="D45" s="58" t="s">
        <v>103</v>
      </c>
      <c r="E45" s="70">
        <v>4</v>
      </c>
      <c r="F45" s="58" t="s">
        <v>18</v>
      </c>
      <c r="G45" s="70">
        <v>64</v>
      </c>
      <c r="H45" s="36">
        <v>32</v>
      </c>
      <c r="I45" s="36">
        <v>32</v>
      </c>
      <c r="J45" s="17"/>
      <c r="K45" s="17"/>
      <c r="L45" s="17">
        <v>4</v>
      </c>
      <c r="M45" s="17"/>
      <c r="N45" s="32"/>
      <c r="O45" s="32"/>
      <c r="P45" s="13"/>
      <c r="R45" s="121" t="s">
        <v>81</v>
      </c>
      <c r="S45" s="122"/>
      <c r="T45" s="5" t="s">
        <v>82</v>
      </c>
      <c r="U45" s="5">
        <v>4</v>
      </c>
      <c r="V45" s="5" t="s">
        <v>18</v>
      </c>
      <c r="W45" s="5">
        <f t="shared" si="5"/>
        <v>64</v>
      </c>
      <c r="X45" s="5">
        <f t="shared" si="6"/>
        <v>32</v>
      </c>
      <c r="Y45" s="11">
        <f t="shared" si="7"/>
        <v>32</v>
      </c>
      <c r="Z45" s="12"/>
      <c r="AA45" s="12">
        <v>4</v>
      </c>
      <c r="AB45" s="12"/>
      <c r="AC45" s="12"/>
      <c r="AD45" s="12"/>
      <c r="AE45" s="12"/>
    </row>
    <row r="46" spans="1:31" ht="16" customHeight="1">
      <c r="A46" s="135"/>
      <c r="B46" s="111"/>
      <c r="C46" s="75"/>
      <c r="D46" s="58" t="s">
        <v>255</v>
      </c>
      <c r="E46" s="70">
        <v>4</v>
      </c>
      <c r="F46" s="58" t="s">
        <v>256</v>
      </c>
      <c r="G46" s="70">
        <v>64</v>
      </c>
      <c r="H46" s="36">
        <v>32</v>
      </c>
      <c r="I46" s="36">
        <v>32</v>
      </c>
      <c r="J46" s="17"/>
      <c r="K46" s="17"/>
      <c r="L46" s="17"/>
      <c r="M46" s="17">
        <v>4</v>
      </c>
      <c r="N46" s="32"/>
      <c r="O46" s="32"/>
      <c r="P46" s="13"/>
      <c r="R46" s="119" t="s">
        <v>78</v>
      </c>
      <c r="S46" s="120"/>
      <c r="T46" s="5" t="s">
        <v>79</v>
      </c>
      <c r="U46" s="5">
        <v>4</v>
      </c>
      <c r="V46" s="5" t="s">
        <v>18</v>
      </c>
      <c r="W46" s="5">
        <f t="shared" si="5"/>
        <v>64</v>
      </c>
      <c r="X46" s="5">
        <f t="shared" si="6"/>
        <v>32</v>
      </c>
      <c r="Y46" s="11">
        <f t="shared" si="7"/>
        <v>32</v>
      </c>
      <c r="Z46" s="12">
        <v>4</v>
      </c>
      <c r="AA46" s="12"/>
      <c r="AB46" s="12"/>
      <c r="AC46" s="12"/>
      <c r="AD46" s="12"/>
      <c r="AE46" s="12"/>
    </row>
    <row r="47" spans="1:31" ht="16" customHeight="1">
      <c r="A47" s="135"/>
      <c r="B47" s="111"/>
      <c r="C47" s="52"/>
      <c r="D47" s="32"/>
      <c r="E47" s="70"/>
      <c r="F47" s="70"/>
      <c r="G47" s="70"/>
      <c r="H47" s="36"/>
      <c r="I47" s="36"/>
      <c r="J47" s="17"/>
      <c r="K47" s="17"/>
      <c r="L47" s="17"/>
      <c r="M47" s="17"/>
      <c r="N47" s="32"/>
      <c r="O47" s="32"/>
      <c r="P47" s="13"/>
      <c r="Z47" s="14">
        <f t="shared" ref="Z47:AE47" si="8">SUM(Z43:Z46)</f>
        <v>8</v>
      </c>
      <c r="AA47" s="14">
        <f t="shared" si="8"/>
        <v>4</v>
      </c>
      <c r="AB47" s="14">
        <f t="shared" si="8"/>
        <v>4</v>
      </c>
      <c r="AC47" s="14">
        <f t="shared" si="8"/>
        <v>0</v>
      </c>
      <c r="AD47" s="14">
        <f t="shared" si="8"/>
        <v>0</v>
      </c>
      <c r="AE47" s="14">
        <f t="shared" si="8"/>
        <v>0</v>
      </c>
    </row>
    <row r="48" spans="1:31" ht="16" customHeight="1" thickBot="1">
      <c r="A48" s="135"/>
      <c r="B48" s="111"/>
      <c r="C48" s="52"/>
      <c r="D48" s="32"/>
      <c r="E48" s="70"/>
      <c r="F48" s="70"/>
      <c r="G48" s="70"/>
      <c r="H48" s="36"/>
      <c r="I48" s="36"/>
      <c r="J48" s="17"/>
      <c r="K48" s="17"/>
      <c r="L48" s="17"/>
      <c r="M48" s="17"/>
      <c r="N48" s="32"/>
      <c r="O48" s="32"/>
      <c r="P48" s="13"/>
      <c r="R48" s="2" t="s">
        <v>104</v>
      </c>
      <c r="Y48" s="2" t="s">
        <v>71</v>
      </c>
      <c r="Z48" s="10">
        <v>1</v>
      </c>
      <c r="AA48" s="10">
        <v>2</v>
      </c>
      <c r="AB48" s="10">
        <v>3</v>
      </c>
      <c r="AC48" s="10">
        <v>4</v>
      </c>
      <c r="AD48" s="10">
        <v>5</v>
      </c>
      <c r="AE48" s="10">
        <v>6</v>
      </c>
    </row>
    <row r="49" spans="1:31" ht="22.4" customHeight="1">
      <c r="A49" s="135"/>
      <c r="B49" s="111" t="s">
        <v>105</v>
      </c>
      <c r="C49" s="111"/>
      <c r="D49" s="111"/>
      <c r="E49" s="70">
        <f>E43+E44+E45+E47+E48</f>
        <v>12</v>
      </c>
      <c r="F49" s="70"/>
      <c r="G49" s="70">
        <f t="shared" ref="G49:O49" si="9">G43+G44+G45+G47+G48</f>
        <v>192</v>
      </c>
      <c r="H49" s="70">
        <f t="shared" si="9"/>
        <v>96</v>
      </c>
      <c r="I49" s="70">
        <f t="shared" si="9"/>
        <v>96</v>
      </c>
      <c r="J49" s="17">
        <f t="shared" si="9"/>
        <v>0</v>
      </c>
      <c r="K49" s="17">
        <f t="shared" si="9"/>
        <v>4</v>
      </c>
      <c r="L49" s="17">
        <f t="shared" si="9"/>
        <v>4</v>
      </c>
      <c r="M49" s="17">
        <f t="shared" si="9"/>
        <v>4</v>
      </c>
      <c r="N49" s="13">
        <f t="shared" si="9"/>
        <v>0</v>
      </c>
      <c r="O49" s="13">
        <f t="shared" si="9"/>
        <v>0</v>
      </c>
      <c r="P49" s="13"/>
      <c r="R49" s="117" t="s">
        <v>72</v>
      </c>
      <c r="S49" s="118"/>
      <c r="T49" s="5" t="s">
        <v>73</v>
      </c>
      <c r="U49" s="5">
        <v>4</v>
      </c>
      <c r="V49" s="5" t="s">
        <v>18</v>
      </c>
      <c r="W49" s="5">
        <f>U49*16</f>
        <v>64</v>
      </c>
      <c r="X49" s="5">
        <f>W49/2</f>
        <v>32</v>
      </c>
      <c r="Y49" s="11">
        <f>W49-X49</f>
        <v>32</v>
      </c>
      <c r="Z49" s="12"/>
      <c r="AA49" s="12"/>
      <c r="AB49" s="13">
        <v>4</v>
      </c>
      <c r="AC49" s="12"/>
      <c r="AD49" s="12"/>
      <c r="AE49" s="12"/>
    </row>
    <row r="50" spans="1:31" ht="16" customHeight="1">
      <c r="A50" s="135"/>
      <c r="B50" s="111" t="s">
        <v>106</v>
      </c>
      <c r="C50" s="6" t="s">
        <v>107</v>
      </c>
      <c r="D50" s="6" t="s">
        <v>108</v>
      </c>
      <c r="E50" s="6">
        <v>4</v>
      </c>
      <c r="F50" s="6" t="s">
        <v>18</v>
      </c>
      <c r="G50" s="70">
        <v>64</v>
      </c>
      <c r="H50" s="36">
        <v>32</v>
      </c>
      <c r="I50" s="36">
        <v>32</v>
      </c>
      <c r="J50" s="8"/>
      <c r="K50" s="8">
        <v>4</v>
      </c>
      <c r="L50" s="8"/>
      <c r="M50" s="17"/>
      <c r="N50" s="32"/>
      <c r="O50" s="32"/>
      <c r="P50" s="13"/>
      <c r="R50" s="119" t="s">
        <v>76</v>
      </c>
      <c r="S50" s="120"/>
      <c r="T50" s="5" t="s">
        <v>77</v>
      </c>
      <c r="U50" s="5">
        <v>4</v>
      </c>
      <c r="V50" s="5" t="s">
        <v>18</v>
      </c>
      <c r="W50" s="5">
        <f>U50*16</f>
        <v>64</v>
      </c>
      <c r="X50" s="5">
        <f>W50/2</f>
        <v>32</v>
      </c>
      <c r="Y50" s="11">
        <f>W50-X50</f>
        <v>32</v>
      </c>
      <c r="Z50" s="12">
        <v>4</v>
      </c>
      <c r="AA50" s="12"/>
      <c r="AB50" s="12"/>
      <c r="AC50" s="12"/>
      <c r="AD50" s="12"/>
      <c r="AE50" s="12"/>
    </row>
    <row r="51" spans="1:31" ht="16" customHeight="1">
      <c r="A51" s="135"/>
      <c r="B51" s="111"/>
      <c r="C51" s="6" t="s">
        <v>91</v>
      </c>
      <c r="D51" s="6" t="s">
        <v>109</v>
      </c>
      <c r="E51" s="6">
        <v>4</v>
      </c>
      <c r="F51" s="6" t="s">
        <v>18</v>
      </c>
      <c r="G51" s="70">
        <v>64</v>
      </c>
      <c r="H51" s="36">
        <v>32</v>
      </c>
      <c r="I51" s="36">
        <v>32</v>
      </c>
      <c r="J51" s="8"/>
      <c r="K51" s="8">
        <v>4</v>
      </c>
      <c r="L51" s="8"/>
      <c r="M51" s="17"/>
      <c r="N51" s="32"/>
      <c r="O51" s="32"/>
      <c r="P51" s="13"/>
      <c r="R51" s="119" t="s">
        <v>78</v>
      </c>
      <c r="S51" s="120"/>
      <c r="T51" s="5" t="s">
        <v>79</v>
      </c>
      <c r="U51" s="5">
        <v>4</v>
      </c>
      <c r="V51" s="5" t="s">
        <v>18</v>
      </c>
      <c r="W51" s="5">
        <f>U51*16</f>
        <v>64</v>
      </c>
      <c r="X51" s="5">
        <f>W51/2</f>
        <v>32</v>
      </c>
      <c r="Y51" s="11">
        <f>W51-X51</f>
        <v>32</v>
      </c>
      <c r="Z51" s="12"/>
      <c r="AA51" s="12"/>
      <c r="AB51" s="12"/>
      <c r="AC51" s="12">
        <v>4</v>
      </c>
      <c r="AD51" s="12"/>
      <c r="AE51" s="12"/>
    </row>
    <row r="52" spans="1:31" ht="16" customHeight="1" thickBot="1">
      <c r="A52" s="135"/>
      <c r="B52" s="111"/>
      <c r="C52" s="6"/>
      <c r="D52" s="6" t="s">
        <v>251</v>
      </c>
      <c r="E52" s="6">
        <v>4</v>
      </c>
      <c r="F52" s="6" t="s">
        <v>18</v>
      </c>
      <c r="G52" s="70">
        <v>64</v>
      </c>
      <c r="H52" s="36">
        <v>32</v>
      </c>
      <c r="I52" s="36">
        <v>32</v>
      </c>
      <c r="J52" s="8"/>
      <c r="K52" s="8"/>
      <c r="L52" s="8">
        <v>4</v>
      </c>
      <c r="M52" s="17"/>
      <c r="N52" s="32"/>
      <c r="O52" s="32"/>
      <c r="P52" s="13"/>
      <c r="R52" s="121" t="s">
        <v>81</v>
      </c>
      <c r="S52" s="122"/>
      <c r="T52" s="5" t="s">
        <v>82</v>
      </c>
      <c r="U52" s="5">
        <v>4</v>
      </c>
      <c r="V52" s="5" t="s">
        <v>18</v>
      </c>
      <c r="W52" s="5">
        <f>U52*16</f>
        <v>64</v>
      </c>
      <c r="X52" s="5">
        <f>W52/2</f>
        <v>32</v>
      </c>
      <c r="Y52" s="11">
        <f>W52-X52</f>
        <v>32</v>
      </c>
      <c r="Z52" s="12"/>
      <c r="AA52" s="12">
        <v>4</v>
      </c>
      <c r="AB52" s="12"/>
      <c r="AC52" s="12"/>
      <c r="AD52" s="12"/>
      <c r="AE52" s="12"/>
    </row>
    <row r="53" spans="1:31" ht="16" customHeight="1">
      <c r="A53" s="135"/>
      <c r="B53" s="111"/>
      <c r="C53" s="6" t="s">
        <v>112</v>
      </c>
      <c r="D53" s="57" t="s">
        <v>113</v>
      </c>
      <c r="E53" s="19">
        <v>4</v>
      </c>
      <c r="F53" s="6" t="s">
        <v>18</v>
      </c>
      <c r="G53" s="70">
        <v>64</v>
      </c>
      <c r="H53" s="36">
        <v>32</v>
      </c>
      <c r="I53" s="36">
        <v>32</v>
      </c>
      <c r="J53" s="8"/>
      <c r="K53" s="8"/>
      <c r="L53" s="8">
        <v>4</v>
      </c>
      <c r="M53" s="17"/>
      <c r="N53" s="32"/>
      <c r="O53" s="32"/>
      <c r="P53" s="13"/>
      <c r="Z53" s="14">
        <f>SUM(Z49:Z52)</f>
        <v>4</v>
      </c>
      <c r="AA53" s="14">
        <f t="shared" ref="AA53:AC53" si="10">SUM(AA49:AA52)</f>
        <v>4</v>
      </c>
      <c r="AB53" s="14">
        <f t="shared" si="10"/>
        <v>4</v>
      </c>
      <c r="AC53" s="14">
        <f t="shared" si="10"/>
        <v>4</v>
      </c>
      <c r="AD53" s="14"/>
      <c r="AE53" s="14"/>
    </row>
    <row r="54" spans="1:31" ht="16" customHeight="1">
      <c r="A54" s="135"/>
      <c r="B54" s="111"/>
      <c r="C54" s="52"/>
      <c r="D54" s="32"/>
      <c r="E54" s="70"/>
      <c r="F54" s="70"/>
      <c r="G54" s="70"/>
      <c r="H54" s="36"/>
      <c r="I54" s="36"/>
      <c r="J54" s="17"/>
      <c r="K54" s="17"/>
      <c r="L54" s="17"/>
      <c r="M54" s="17"/>
      <c r="N54" s="32"/>
      <c r="O54" s="32"/>
      <c r="P54" s="13"/>
    </row>
    <row r="55" spans="1:31" ht="16" customHeight="1">
      <c r="A55" s="135"/>
      <c r="B55" s="111"/>
      <c r="C55" s="52"/>
      <c r="D55" s="32"/>
      <c r="E55" s="70"/>
      <c r="F55" s="70"/>
      <c r="G55" s="70"/>
      <c r="H55" s="36"/>
      <c r="I55" s="36"/>
      <c r="J55" s="17"/>
      <c r="K55" s="17"/>
      <c r="L55" s="17"/>
      <c r="M55" s="17"/>
      <c r="N55" s="32"/>
      <c r="O55" s="32"/>
      <c r="P55" s="13"/>
    </row>
    <row r="56" spans="1:31" ht="22.4" customHeight="1">
      <c r="A56" s="135"/>
      <c r="B56" s="111" t="s">
        <v>114</v>
      </c>
      <c r="C56" s="111"/>
      <c r="D56" s="111"/>
      <c r="E56" s="70">
        <f>E50+E51+E52+E53+E54+E55</f>
        <v>16</v>
      </c>
      <c r="F56" s="70"/>
      <c r="G56" s="70">
        <f>G50+G51+G52+G53+G54+G55</f>
        <v>256</v>
      </c>
      <c r="H56" s="70">
        <f>H50+H51+H52+H53+H54+H55</f>
        <v>128</v>
      </c>
      <c r="I56" s="70">
        <f>I50+I51+I52+I53+I54+I55</f>
        <v>128</v>
      </c>
      <c r="J56" s="17">
        <f t="shared" ref="J56:O56" si="11">J50+J51+J52+J53+J54+J55</f>
        <v>0</v>
      </c>
      <c r="K56" s="17">
        <f t="shared" si="11"/>
        <v>8</v>
      </c>
      <c r="L56" s="17">
        <f t="shared" si="11"/>
        <v>8</v>
      </c>
      <c r="M56" s="17">
        <f t="shared" si="11"/>
        <v>0</v>
      </c>
      <c r="N56" s="13">
        <f t="shared" si="11"/>
        <v>0</v>
      </c>
      <c r="O56" s="13">
        <f t="shared" si="11"/>
        <v>0</v>
      </c>
      <c r="P56" s="13"/>
    </row>
    <row r="57" spans="1:31" ht="22.4" customHeight="1">
      <c r="A57" s="135"/>
      <c r="B57" s="111" t="s">
        <v>115</v>
      </c>
      <c r="C57" s="58" t="s">
        <v>91</v>
      </c>
      <c r="D57" s="58" t="s">
        <v>109</v>
      </c>
      <c r="E57" s="70">
        <v>6</v>
      </c>
      <c r="F57" s="58" t="s">
        <v>18</v>
      </c>
      <c r="G57" s="70">
        <v>96</v>
      </c>
      <c r="H57" s="70">
        <v>48</v>
      </c>
      <c r="I57" s="70">
        <v>48</v>
      </c>
      <c r="J57" s="17">
        <v>6</v>
      </c>
      <c r="K57" s="17"/>
      <c r="L57" s="17"/>
      <c r="M57" s="17"/>
      <c r="N57" s="32"/>
      <c r="O57" s="32"/>
      <c r="P57" s="13"/>
      <c r="R57" s="9"/>
    </row>
    <row r="58" spans="1:31" ht="22.4" customHeight="1">
      <c r="A58" s="135"/>
      <c r="B58" s="111"/>
      <c r="C58" s="58" t="s">
        <v>116</v>
      </c>
      <c r="D58" s="58" t="s">
        <v>117</v>
      </c>
      <c r="E58" s="70">
        <v>6</v>
      </c>
      <c r="F58" s="58" t="s">
        <v>18</v>
      </c>
      <c r="G58" s="70">
        <v>96</v>
      </c>
      <c r="H58" s="70">
        <v>48</v>
      </c>
      <c r="I58" s="70">
        <v>48</v>
      </c>
      <c r="J58" s="17"/>
      <c r="K58" s="17">
        <v>6</v>
      </c>
      <c r="L58" s="17"/>
      <c r="M58" s="17"/>
      <c r="N58" s="32"/>
      <c r="O58" s="32"/>
      <c r="P58" s="59" t="s">
        <v>222</v>
      </c>
    </row>
    <row r="59" spans="1:31" ht="22.4" customHeight="1">
      <c r="A59" s="135"/>
      <c r="B59" s="111"/>
      <c r="C59" s="58" t="s">
        <v>118</v>
      </c>
      <c r="D59" s="58" t="s">
        <v>119</v>
      </c>
      <c r="E59" s="70">
        <v>4</v>
      </c>
      <c r="F59" s="58" t="s">
        <v>18</v>
      </c>
      <c r="G59" s="70">
        <v>64</v>
      </c>
      <c r="H59" s="70">
        <v>32</v>
      </c>
      <c r="I59" s="70">
        <v>32</v>
      </c>
      <c r="J59" s="17"/>
      <c r="K59" s="17">
        <v>4</v>
      </c>
      <c r="L59" s="17"/>
      <c r="M59" s="17"/>
      <c r="N59" s="32"/>
      <c r="O59" s="32"/>
      <c r="P59" s="13"/>
    </row>
    <row r="60" spans="1:31" ht="22.4" customHeight="1">
      <c r="A60" s="135"/>
      <c r="B60" s="111"/>
      <c r="C60" s="58"/>
      <c r="D60" s="58" t="s">
        <v>120</v>
      </c>
      <c r="E60" s="70">
        <v>4</v>
      </c>
      <c r="F60" s="58" t="s">
        <v>18</v>
      </c>
      <c r="G60" s="70">
        <v>64</v>
      </c>
      <c r="H60" s="70">
        <v>32</v>
      </c>
      <c r="I60" s="70">
        <v>32</v>
      </c>
      <c r="J60" s="17">
        <v>4</v>
      </c>
      <c r="K60" s="17"/>
      <c r="L60" s="17"/>
      <c r="M60" s="17"/>
      <c r="N60" s="32"/>
      <c r="O60" s="32"/>
      <c r="P60" s="13"/>
    </row>
    <row r="61" spans="1:31" ht="22.4" customHeight="1">
      <c r="A61" s="135"/>
      <c r="B61" s="111"/>
      <c r="C61" s="32"/>
      <c r="D61" s="32"/>
      <c r="E61" s="70"/>
      <c r="F61" s="70"/>
      <c r="G61" s="70"/>
      <c r="H61" s="70"/>
      <c r="I61" s="70"/>
      <c r="J61" s="17"/>
      <c r="K61" s="17"/>
      <c r="L61" s="17"/>
      <c r="M61" s="17"/>
      <c r="N61" s="32"/>
      <c r="O61" s="32"/>
      <c r="P61" s="13"/>
    </row>
    <row r="62" spans="1:31" ht="22.4" customHeight="1">
      <c r="A62" s="135"/>
      <c r="B62" s="111"/>
      <c r="C62" s="32"/>
      <c r="D62" s="32"/>
      <c r="E62" s="13"/>
      <c r="F62" s="13"/>
      <c r="G62" s="13"/>
      <c r="H62" s="13"/>
      <c r="I62" s="13"/>
      <c r="J62" s="33"/>
      <c r="K62" s="33"/>
      <c r="L62" s="33"/>
      <c r="M62" s="33"/>
      <c r="N62" s="32"/>
      <c r="O62" s="32"/>
      <c r="P62" s="13"/>
    </row>
    <row r="63" spans="1:31" ht="22.4" customHeight="1">
      <c r="A63" s="135"/>
      <c r="B63" s="111" t="s">
        <v>121</v>
      </c>
      <c r="C63" s="111"/>
      <c r="D63" s="111"/>
      <c r="E63" s="13">
        <f>SUM(E57:E62)</f>
        <v>20</v>
      </c>
      <c r="F63" s="13">
        <f t="shared" ref="F63:I63" si="12">SUM(F57:F62)</f>
        <v>0</v>
      </c>
      <c r="G63" s="13">
        <f t="shared" si="12"/>
        <v>320</v>
      </c>
      <c r="H63" s="13">
        <f t="shared" si="12"/>
        <v>160</v>
      </c>
      <c r="I63" s="13">
        <f t="shared" si="12"/>
        <v>160</v>
      </c>
      <c r="J63" s="17">
        <f t="shared" ref="J63" si="13">SUM(J57:J62)</f>
        <v>10</v>
      </c>
      <c r="K63" s="17">
        <f t="shared" ref="K63" si="14">SUM(K57:K62)</f>
        <v>10</v>
      </c>
      <c r="L63" s="17">
        <f t="shared" ref="L63" si="15">SUM(L57:L62)</f>
        <v>0</v>
      </c>
      <c r="M63" s="17">
        <f t="shared" ref="M63" si="16">SUM(M57:M62)</f>
        <v>0</v>
      </c>
      <c r="N63" s="13">
        <f t="shared" ref="N63" si="17">SUM(N57:N62)</f>
        <v>0</v>
      </c>
      <c r="O63" s="13">
        <f t="shared" ref="O63" si="18">SUM(O57:O62)</f>
        <v>0</v>
      </c>
      <c r="P63" s="13"/>
    </row>
    <row r="64" spans="1:31" ht="16" customHeight="1">
      <c r="A64" s="135" t="s">
        <v>246</v>
      </c>
      <c r="B64" s="111" t="s">
        <v>85</v>
      </c>
      <c r="C64" s="75" t="s">
        <v>122</v>
      </c>
      <c r="D64" s="13" t="s">
        <v>123</v>
      </c>
      <c r="E64" s="13">
        <v>4</v>
      </c>
      <c r="F64" s="13" t="s">
        <v>18</v>
      </c>
      <c r="G64" s="13">
        <v>64</v>
      </c>
      <c r="H64" s="36">
        <v>32</v>
      </c>
      <c r="I64" s="36">
        <v>32</v>
      </c>
      <c r="J64" s="17"/>
      <c r="K64" s="17">
        <v>4</v>
      </c>
      <c r="L64" s="17"/>
      <c r="M64" s="17"/>
      <c r="N64" s="13"/>
      <c r="O64" s="13"/>
      <c r="P64" s="13"/>
    </row>
    <row r="65" spans="1:16" ht="16" customHeight="1">
      <c r="A65" s="135"/>
      <c r="B65" s="111"/>
      <c r="C65" s="76" t="s">
        <v>258</v>
      </c>
      <c r="D65" s="74" t="s">
        <v>259</v>
      </c>
      <c r="E65" s="17">
        <v>4</v>
      </c>
      <c r="F65" s="17" t="s">
        <v>18</v>
      </c>
      <c r="G65" s="17">
        <v>64</v>
      </c>
      <c r="H65" s="17">
        <v>32</v>
      </c>
      <c r="I65" s="17">
        <v>32</v>
      </c>
      <c r="J65" s="17"/>
      <c r="K65" s="17">
        <v>4</v>
      </c>
      <c r="L65" s="17"/>
      <c r="M65" s="17"/>
      <c r="N65" s="69"/>
      <c r="O65" s="69"/>
      <c r="P65" s="69"/>
    </row>
    <row r="66" spans="1:16" ht="21.75" customHeight="1">
      <c r="A66" s="135"/>
      <c r="B66" s="111"/>
      <c r="C66" s="75" t="s">
        <v>124</v>
      </c>
      <c r="D66" s="73" t="s">
        <v>257</v>
      </c>
      <c r="E66" s="13">
        <v>4</v>
      </c>
      <c r="F66" s="13" t="s">
        <v>18</v>
      </c>
      <c r="G66" s="13">
        <v>64</v>
      </c>
      <c r="H66" s="36">
        <v>32</v>
      </c>
      <c r="I66" s="36">
        <v>32</v>
      </c>
      <c r="J66" s="17"/>
      <c r="K66" s="17"/>
      <c r="L66" s="17">
        <v>4</v>
      </c>
      <c r="M66" s="17"/>
      <c r="N66" s="13"/>
      <c r="O66" s="13"/>
      <c r="P66" s="13"/>
    </row>
    <row r="67" spans="1:16" ht="16" customHeight="1">
      <c r="A67" s="135"/>
      <c r="B67" s="111"/>
      <c r="C67" s="75" t="s">
        <v>126</v>
      </c>
      <c r="D67" s="58" t="s">
        <v>127</v>
      </c>
      <c r="E67" s="13">
        <v>4</v>
      </c>
      <c r="F67" s="13" t="s">
        <v>18</v>
      </c>
      <c r="G67" s="13">
        <v>64</v>
      </c>
      <c r="H67" s="36">
        <v>32</v>
      </c>
      <c r="I67" s="36">
        <v>32</v>
      </c>
      <c r="J67" s="17"/>
      <c r="K67" s="17"/>
      <c r="L67" s="17"/>
      <c r="M67" s="17">
        <v>4</v>
      </c>
      <c r="N67" s="13"/>
      <c r="O67" s="13"/>
      <c r="P67" s="13"/>
    </row>
    <row r="68" spans="1:16" ht="16" customHeight="1">
      <c r="A68" s="135"/>
      <c r="B68" s="111"/>
      <c r="C68" s="77" t="s">
        <v>145</v>
      </c>
      <c r="D68" s="74" t="s">
        <v>146</v>
      </c>
      <c r="E68" s="17">
        <v>6</v>
      </c>
      <c r="F68" s="13" t="s">
        <v>18</v>
      </c>
      <c r="G68" s="13">
        <v>96</v>
      </c>
      <c r="H68" s="36">
        <v>48</v>
      </c>
      <c r="I68" s="36">
        <v>48</v>
      </c>
      <c r="J68" s="17"/>
      <c r="K68" s="17"/>
      <c r="L68" s="17">
        <v>6</v>
      </c>
      <c r="M68" s="17"/>
      <c r="N68" s="13"/>
      <c r="O68" s="13"/>
      <c r="P68" s="13"/>
    </row>
    <row r="69" spans="1:16" ht="16" customHeight="1">
      <c r="A69" s="135"/>
      <c r="B69" s="111"/>
      <c r="C69" s="52"/>
      <c r="D69" s="58" t="s">
        <v>130</v>
      </c>
      <c r="E69" s="13">
        <v>4</v>
      </c>
      <c r="F69" s="13" t="s">
        <v>18</v>
      </c>
      <c r="G69" s="13">
        <v>64</v>
      </c>
      <c r="H69" s="36">
        <v>32</v>
      </c>
      <c r="I69" s="36">
        <v>32</v>
      </c>
      <c r="J69" s="17"/>
      <c r="K69" s="17"/>
      <c r="L69" s="17"/>
      <c r="M69" s="17">
        <v>4</v>
      </c>
      <c r="N69" s="13"/>
      <c r="O69" s="13"/>
      <c r="P69" s="13"/>
    </row>
    <row r="70" spans="1:16" ht="16" customHeight="1">
      <c r="A70" s="135"/>
      <c r="B70" s="111"/>
      <c r="C70" s="52"/>
      <c r="D70" s="13"/>
      <c r="E70" s="13"/>
      <c r="F70" s="13"/>
      <c r="G70" s="13"/>
      <c r="H70" s="36"/>
      <c r="I70" s="36"/>
      <c r="J70" s="17"/>
      <c r="K70" s="17"/>
      <c r="L70" s="17"/>
      <c r="M70" s="17"/>
      <c r="N70" s="13"/>
      <c r="O70" s="13"/>
      <c r="P70" s="13"/>
    </row>
    <row r="71" spans="1:16" ht="16" customHeight="1">
      <c r="A71" s="135"/>
      <c r="B71" s="111" t="s">
        <v>131</v>
      </c>
      <c r="C71" s="111"/>
      <c r="D71" s="111"/>
      <c r="E71" s="13">
        <f>E64+E66+E67+E68+E69+E70</f>
        <v>22</v>
      </c>
      <c r="F71" s="13" t="s">
        <v>18</v>
      </c>
      <c r="G71" s="13">
        <f>G64+G66+G67+G68+G69+G70</f>
        <v>352</v>
      </c>
      <c r="H71" s="13">
        <f>H64+H66+H67+H68+H69+H70</f>
        <v>176</v>
      </c>
      <c r="I71" s="13">
        <f>I64+I66+I67+I68+I69+I70</f>
        <v>176</v>
      </c>
      <c r="J71" s="17">
        <f t="shared" ref="J71:O71" si="19">J64+J66+J67+J68+J69+J70</f>
        <v>0</v>
      </c>
      <c r="K71" s="17">
        <f t="shared" si="19"/>
        <v>4</v>
      </c>
      <c r="L71" s="17">
        <f t="shared" si="19"/>
        <v>10</v>
      </c>
      <c r="M71" s="17">
        <f t="shared" si="19"/>
        <v>8</v>
      </c>
      <c r="N71" s="13">
        <f t="shared" si="19"/>
        <v>0</v>
      </c>
      <c r="O71" s="13">
        <f t="shared" si="19"/>
        <v>0</v>
      </c>
      <c r="P71" s="13"/>
    </row>
    <row r="72" spans="1:16" ht="16" customHeight="1">
      <c r="A72" s="135"/>
      <c r="B72" s="111" t="s">
        <v>97</v>
      </c>
      <c r="C72" s="62" t="s">
        <v>132</v>
      </c>
      <c r="D72" s="73" t="s">
        <v>254</v>
      </c>
      <c r="E72" s="13">
        <v>4</v>
      </c>
      <c r="F72" s="13" t="s">
        <v>18</v>
      </c>
      <c r="G72" s="13">
        <v>64</v>
      </c>
      <c r="H72" s="36">
        <v>32</v>
      </c>
      <c r="I72" s="36">
        <v>32</v>
      </c>
      <c r="J72" s="33"/>
      <c r="K72" s="33"/>
      <c r="L72" s="33">
        <v>4</v>
      </c>
      <c r="M72" s="33"/>
      <c r="N72" s="32"/>
      <c r="O72" s="32"/>
      <c r="P72" s="13"/>
    </row>
    <row r="73" spans="1:16" ht="16" customHeight="1">
      <c r="A73" s="135"/>
      <c r="B73" s="111"/>
      <c r="C73" s="62" t="s">
        <v>134</v>
      </c>
      <c r="D73" s="73" t="s">
        <v>135</v>
      </c>
      <c r="E73" s="13">
        <v>6</v>
      </c>
      <c r="F73" s="13" t="s">
        <v>18</v>
      </c>
      <c r="G73" s="13">
        <v>96</v>
      </c>
      <c r="H73" s="36">
        <v>48</v>
      </c>
      <c r="I73" s="36">
        <v>48</v>
      </c>
      <c r="J73" s="33"/>
      <c r="K73" s="33">
        <v>6</v>
      </c>
      <c r="L73" s="33"/>
      <c r="M73" s="33"/>
      <c r="N73" s="32"/>
      <c r="O73" s="32"/>
      <c r="P73" s="13"/>
    </row>
    <row r="74" spans="1:16" ht="16" customHeight="1">
      <c r="A74" s="135"/>
      <c r="B74" s="111"/>
      <c r="C74" s="62" t="s">
        <v>136</v>
      </c>
      <c r="D74" s="73" t="s">
        <v>252</v>
      </c>
      <c r="E74" s="13">
        <v>4</v>
      </c>
      <c r="F74" s="13" t="s">
        <v>18</v>
      </c>
      <c r="G74" s="13">
        <v>64</v>
      </c>
      <c r="H74" s="36">
        <v>32</v>
      </c>
      <c r="I74" s="36">
        <v>32</v>
      </c>
      <c r="J74" s="33"/>
      <c r="K74" s="33"/>
      <c r="L74" s="33">
        <v>4</v>
      </c>
      <c r="M74" s="33"/>
      <c r="N74" s="32"/>
      <c r="O74" s="32"/>
      <c r="P74" s="13"/>
    </row>
    <row r="75" spans="1:16" s="1" customFormat="1" ht="16" customHeight="1">
      <c r="A75" s="135"/>
      <c r="B75" s="110"/>
      <c r="C75" s="80" t="s">
        <v>138</v>
      </c>
      <c r="D75" s="39" t="s">
        <v>253</v>
      </c>
      <c r="E75" s="17">
        <v>4</v>
      </c>
      <c r="F75" s="17" t="s">
        <v>18</v>
      </c>
      <c r="G75" s="17">
        <v>64</v>
      </c>
      <c r="H75" s="17">
        <v>32</v>
      </c>
      <c r="I75" s="17">
        <v>32</v>
      </c>
      <c r="J75" s="33"/>
      <c r="K75" s="33"/>
      <c r="L75" s="33"/>
      <c r="M75" s="33">
        <v>4</v>
      </c>
      <c r="N75" s="33"/>
      <c r="O75" s="33"/>
      <c r="P75" s="17"/>
    </row>
    <row r="76" spans="1:16" ht="16" customHeight="1">
      <c r="A76" s="135"/>
      <c r="B76" s="111"/>
      <c r="C76" s="52"/>
      <c r="D76" s="32"/>
      <c r="E76" s="13"/>
      <c r="F76" s="32"/>
      <c r="G76" s="32"/>
      <c r="H76" s="45"/>
      <c r="I76" s="45"/>
      <c r="J76" s="33"/>
      <c r="K76" s="33"/>
      <c r="L76" s="33"/>
      <c r="M76" s="33"/>
      <c r="N76" s="32"/>
      <c r="O76" s="32"/>
      <c r="P76" s="13"/>
    </row>
    <row r="77" spans="1:16" ht="16" customHeight="1">
      <c r="A77" s="135"/>
      <c r="B77" s="111"/>
      <c r="C77" s="52"/>
      <c r="D77" s="32"/>
      <c r="E77" s="13"/>
      <c r="F77" s="32"/>
      <c r="G77" s="32"/>
      <c r="H77" s="45"/>
      <c r="I77" s="45"/>
      <c r="J77" s="33"/>
      <c r="K77" s="33"/>
      <c r="L77" s="33"/>
      <c r="M77" s="33"/>
      <c r="N77" s="32"/>
      <c r="O77" s="32"/>
      <c r="P77" s="13"/>
    </row>
    <row r="78" spans="1:16" ht="22.4" customHeight="1">
      <c r="A78" s="135"/>
      <c r="B78" s="111" t="s">
        <v>140</v>
      </c>
      <c r="C78" s="111"/>
      <c r="D78" s="111"/>
      <c r="E78" s="13">
        <f>E72+E73+E74+E75+E76+E77</f>
        <v>18</v>
      </c>
      <c r="F78" s="13"/>
      <c r="G78" s="13">
        <f>G72+G73+G74+G75+G76+G77</f>
        <v>288</v>
      </c>
      <c r="H78" s="13">
        <f>H72+H73+H74+H75+H76+H77</f>
        <v>144</v>
      </c>
      <c r="I78" s="13">
        <f>I72+I73+I74+I75+I76+I77</f>
        <v>144</v>
      </c>
      <c r="J78" s="17">
        <f t="shared" ref="J78:O78" si="20">J72+J73+J74+J75+J76+J77</f>
        <v>0</v>
      </c>
      <c r="K78" s="17">
        <f t="shared" si="20"/>
        <v>6</v>
      </c>
      <c r="L78" s="17">
        <f t="shared" si="20"/>
        <v>8</v>
      </c>
      <c r="M78" s="17">
        <f t="shared" si="20"/>
        <v>4</v>
      </c>
      <c r="N78" s="13">
        <f t="shared" si="20"/>
        <v>0</v>
      </c>
      <c r="O78" s="13">
        <f t="shared" si="20"/>
        <v>0</v>
      </c>
      <c r="P78" s="13"/>
    </row>
    <row r="79" spans="1:16" ht="16" customHeight="1">
      <c r="A79" s="135"/>
      <c r="B79" s="111" t="s">
        <v>106</v>
      </c>
      <c r="C79" s="6" t="s">
        <v>141</v>
      </c>
      <c r="D79" s="6" t="s">
        <v>142</v>
      </c>
      <c r="E79" s="6">
        <v>4</v>
      </c>
      <c r="F79" s="6" t="s">
        <v>18</v>
      </c>
      <c r="G79" s="70">
        <v>64</v>
      </c>
      <c r="H79" s="36">
        <v>32</v>
      </c>
      <c r="I79" s="36">
        <v>32</v>
      </c>
      <c r="J79" s="8"/>
      <c r="K79" s="8"/>
      <c r="L79" s="8">
        <v>4</v>
      </c>
      <c r="M79" s="8"/>
      <c r="N79" s="32"/>
      <c r="O79" s="32"/>
      <c r="P79" s="13"/>
    </row>
    <row r="80" spans="1:16" ht="16" customHeight="1">
      <c r="A80" s="135"/>
      <c r="B80" s="111"/>
      <c r="C80" s="6" t="s">
        <v>143</v>
      </c>
      <c r="D80" s="6" t="s">
        <v>144</v>
      </c>
      <c r="E80" s="19">
        <v>6</v>
      </c>
      <c r="F80" s="6" t="s">
        <v>18</v>
      </c>
      <c r="G80" s="70">
        <v>96</v>
      </c>
      <c r="H80" s="36">
        <v>48</v>
      </c>
      <c r="I80" s="36">
        <v>48</v>
      </c>
      <c r="J80" s="8"/>
      <c r="K80" s="8"/>
      <c r="L80" s="8"/>
      <c r="M80" s="8">
        <v>6</v>
      </c>
      <c r="N80" s="32"/>
      <c r="O80" s="32"/>
      <c r="P80" s="13"/>
    </row>
    <row r="81" spans="1:16" ht="16" customHeight="1">
      <c r="A81" s="135"/>
      <c r="B81" s="111"/>
      <c r="C81" s="6" t="s">
        <v>145</v>
      </c>
      <c r="D81" s="6" t="s">
        <v>146</v>
      </c>
      <c r="E81" s="6">
        <v>4</v>
      </c>
      <c r="F81" s="6" t="s">
        <v>18</v>
      </c>
      <c r="G81" s="70">
        <v>64</v>
      </c>
      <c r="H81" s="36">
        <v>32</v>
      </c>
      <c r="I81" s="36">
        <v>32</v>
      </c>
      <c r="J81" s="8"/>
      <c r="K81" s="8"/>
      <c r="L81" s="8"/>
      <c r="M81" s="8">
        <v>4</v>
      </c>
      <c r="N81" s="32"/>
      <c r="O81" s="32"/>
      <c r="P81" s="13"/>
    </row>
    <row r="82" spans="1:16" ht="16" customHeight="1">
      <c r="A82" s="135"/>
      <c r="B82" s="111"/>
      <c r="C82" s="6" t="s">
        <v>147</v>
      </c>
      <c r="D82" s="6" t="s">
        <v>148</v>
      </c>
      <c r="E82" s="19">
        <v>4</v>
      </c>
      <c r="F82" s="6" t="s">
        <v>18</v>
      </c>
      <c r="G82" s="70">
        <v>64</v>
      </c>
      <c r="H82" s="36">
        <v>32</v>
      </c>
      <c r="I82" s="36">
        <v>32</v>
      </c>
      <c r="J82" s="8"/>
      <c r="K82" s="8"/>
      <c r="L82" s="8"/>
      <c r="M82" s="8">
        <v>4</v>
      </c>
      <c r="N82" s="32"/>
      <c r="O82" s="32"/>
      <c r="P82" s="13"/>
    </row>
    <row r="83" spans="1:16" ht="16" customHeight="1">
      <c r="A83" s="135"/>
      <c r="B83" s="111"/>
      <c r="C83" s="52"/>
      <c r="D83" s="32"/>
      <c r="E83" s="13"/>
      <c r="F83" s="32"/>
      <c r="G83" s="32"/>
      <c r="H83" s="45"/>
      <c r="I83" s="45"/>
      <c r="J83" s="33"/>
      <c r="K83" s="33"/>
      <c r="L83" s="33"/>
      <c r="M83" s="33"/>
      <c r="N83" s="32"/>
      <c r="O83" s="32"/>
      <c r="P83" s="13"/>
    </row>
    <row r="84" spans="1:16" ht="16" customHeight="1">
      <c r="A84" s="135"/>
      <c r="B84" s="111"/>
      <c r="C84" s="52"/>
      <c r="D84" s="32"/>
      <c r="E84" s="13"/>
      <c r="F84" s="32"/>
      <c r="G84" s="32"/>
      <c r="H84" s="45"/>
      <c r="I84" s="45"/>
      <c r="J84" s="33"/>
      <c r="K84" s="33"/>
      <c r="L84" s="33"/>
      <c r="M84" s="33"/>
      <c r="N84" s="32"/>
      <c r="O84" s="32"/>
      <c r="P84" s="13"/>
    </row>
    <row r="85" spans="1:16" ht="22.4" customHeight="1">
      <c r="A85" s="135"/>
      <c r="B85" s="111" t="s">
        <v>149</v>
      </c>
      <c r="C85" s="111"/>
      <c r="D85" s="111"/>
      <c r="E85" s="13">
        <f t="shared" ref="E85:O85" si="21">E79+E80+E81+E82+E83+E84</f>
        <v>18</v>
      </c>
      <c r="F85" s="13"/>
      <c r="G85" s="13">
        <f t="shared" si="21"/>
        <v>288</v>
      </c>
      <c r="H85" s="13">
        <f t="shared" si="21"/>
        <v>144</v>
      </c>
      <c r="I85" s="13">
        <f t="shared" si="21"/>
        <v>144</v>
      </c>
      <c r="J85" s="17">
        <f t="shared" si="21"/>
        <v>0</v>
      </c>
      <c r="K85" s="17">
        <f t="shared" si="21"/>
        <v>0</v>
      </c>
      <c r="L85" s="17">
        <f t="shared" si="21"/>
        <v>4</v>
      </c>
      <c r="M85" s="17">
        <f t="shared" si="21"/>
        <v>14</v>
      </c>
      <c r="N85" s="13">
        <f t="shared" si="21"/>
        <v>0</v>
      </c>
      <c r="O85" s="13">
        <f t="shared" si="21"/>
        <v>0</v>
      </c>
      <c r="P85" s="13"/>
    </row>
    <row r="86" spans="1:16" ht="16" customHeight="1">
      <c r="A86" s="135"/>
      <c r="B86" s="111" t="s">
        <v>115</v>
      </c>
      <c r="C86" s="62"/>
      <c r="D86" s="58" t="s">
        <v>150</v>
      </c>
      <c r="E86" s="70">
        <v>6</v>
      </c>
      <c r="F86" s="58" t="s">
        <v>18</v>
      </c>
      <c r="G86" s="70">
        <v>96</v>
      </c>
      <c r="H86" s="36">
        <v>48</v>
      </c>
      <c r="I86" s="36">
        <v>48</v>
      </c>
      <c r="J86" s="33"/>
      <c r="K86" s="33"/>
      <c r="L86" s="33">
        <v>6</v>
      </c>
      <c r="M86" s="33"/>
      <c r="N86" s="32"/>
      <c r="O86" s="32"/>
      <c r="P86" s="13"/>
    </row>
    <row r="87" spans="1:16" ht="16" customHeight="1">
      <c r="A87" s="135"/>
      <c r="B87" s="111"/>
      <c r="C87" s="75" t="s">
        <v>151</v>
      </c>
      <c r="D87" s="58" t="s">
        <v>152</v>
      </c>
      <c r="E87" s="70">
        <v>6</v>
      </c>
      <c r="F87" s="58" t="s">
        <v>18</v>
      </c>
      <c r="G87" s="70">
        <v>96</v>
      </c>
      <c r="H87" s="36">
        <v>48</v>
      </c>
      <c r="I87" s="36">
        <v>48</v>
      </c>
      <c r="J87" s="33"/>
      <c r="K87" s="33"/>
      <c r="L87" s="33">
        <v>6</v>
      </c>
      <c r="M87" s="33"/>
      <c r="N87" s="32"/>
      <c r="O87" s="32"/>
      <c r="P87" s="13"/>
    </row>
    <row r="88" spans="1:16" ht="16" customHeight="1">
      <c r="A88" s="135"/>
      <c r="B88" s="111"/>
      <c r="C88" s="75" t="s">
        <v>153</v>
      </c>
      <c r="D88" s="58" t="s">
        <v>154</v>
      </c>
      <c r="E88" s="70">
        <v>4</v>
      </c>
      <c r="F88" s="58" t="s">
        <v>18</v>
      </c>
      <c r="G88" s="70">
        <v>64</v>
      </c>
      <c r="H88" s="36">
        <v>32</v>
      </c>
      <c r="I88" s="36">
        <v>32</v>
      </c>
      <c r="J88" s="33"/>
      <c r="K88" s="33"/>
      <c r="L88" s="33">
        <v>4</v>
      </c>
      <c r="M88" s="33"/>
      <c r="N88" s="32"/>
      <c r="O88" s="32"/>
      <c r="P88" s="13"/>
    </row>
    <row r="89" spans="1:16" ht="16" customHeight="1">
      <c r="A89" s="135"/>
      <c r="B89" s="111"/>
      <c r="C89" s="52"/>
      <c r="D89" s="32"/>
      <c r="E89" s="13"/>
      <c r="F89" s="32"/>
      <c r="G89" s="32"/>
      <c r="H89" s="45"/>
      <c r="I89" s="45"/>
      <c r="J89" s="33"/>
      <c r="K89" s="33"/>
      <c r="L89" s="33"/>
      <c r="M89" s="33"/>
      <c r="N89" s="32"/>
      <c r="O89" s="32"/>
      <c r="P89" s="13"/>
    </row>
    <row r="90" spans="1:16" ht="16" customHeight="1">
      <c r="A90" s="135"/>
      <c r="B90" s="111"/>
      <c r="C90" s="52"/>
      <c r="D90" s="32"/>
      <c r="E90" s="13"/>
      <c r="F90" s="32"/>
      <c r="G90" s="32"/>
      <c r="H90" s="45"/>
      <c r="I90" s="45"/>
      <c r="J90" s="33"/>
      <c r="K90" s="33"/>
      <c r="L90" s="33"/>
      <c r="M90" s="33"/>
      <c r="N90" s="32"/>
      <c r="O90" s="32"/>
      <c r="P90" s="13"/>
    </row>
    <row r="91" spans="1:16" ht="16" customHeight="1">
      <c r="A91" s="135"/>
      <c r="B91" s="111"/>
      <c r="C91" s="52"/>
      <c r="D91" s="32"/>
      <c r="E91" s="13"/>
      <c r="F91" s="32"/>
      <c r="G91" s="32"/>
      <c r="H91" s="45"/>
      <c r="I91" s="45"/>
      <c r="J91" s="33"/>
      <c r="K91" s="33"/>
      <c r="L91" s="33"/>
      <c r="M91" s="33"/>
      <c r="N91" s="32"/>
      <c r="O91" s="32"/>
      <c r="P91" s="13"/>
    </row>
    <row r="92" spans="1:16" ht="22.4" customHeight="1">
      <c r="A92" s="135"/>
      <c r="B92" s="111" t="s">
        <v>155</v>
      </c>
      <c r="C92" s="111"/>
      <c r="D92" s="111"/>
      <c r="E92" s="13">
        <f t="shared" ref="E92:O92" si="22">E86+E87+E88+E89+E90+E91</f>
        <v>16</v>
      </c>
      <c r="F92" s="13"/>
      <c r="G92" s="13">
        <f t="shared" si="22"/>
        <v>256</v>
      </c>
      <c r="H92" s="13">
        <f t="shared" si="22"/>
        <v>128</v>
      </c>
      <c r="I92" s="13">
        <f t="shared" si="22"/>
        <v>128</v>
      </c>
      <c r="J92" s="17">
        <f t="shared" si="22"/>
        <v>0</v>
      </c>
      <c r="K92" s="17">
        <f t="shared" si="22"/>
        <v>0</v>
      </c>
      <c r="L92" s="17">
        <f t="shared" si="22"/>
        <v>16</v>
      </c>
      <c r="M92" s="17">
        <f t="shared" si="22"/>
        <v>0</v>
      </c>
      <c r="N92" s="13">
        <f t="shared" si="22"/>
        <v>0</v>
      </c>
      <c r="O92" s="13">
        <f t="shared" si="22"/>
        <v>0</v>
      </c>
      <c r="P92" s="13"/>
    </row>
    <row r="93" spans="1:16" ht="16" customHeight="1">
      <c r="A93" s="135" t="s">
        <v>247</v>
      </c>
      <c r="B93" s="111" t="s">
        <v>85</v>
      </c>
      <c r="C93" s="51" t="s">
        <v>110</v>
      </c>
      <c r="D93" s="13" t="s">
        <v>111</v>
      </c>
      <c r="E93" s="13">
        <v>4</v>
      </c>
      <c r="F93" s="58" t="s">
        <v>18</v>
      </c>
      <c r="G93" s="13">
        <v>64</v>
      </c>
      <c r="H93" s="36">
        <v>32</v>
      </c>
      <c r="I93" s="36">
        <v>32</v>
      </c>
      <c r="J93" s="17"/>
      <c r="K93" s="17"/>
      <c r="L93" s="17">
        <v>4</v>
      </c>
      <c r="M93" s="17"/>
      <c r="N93" s="13"/>
      <c r="O93" s="13"/>
      <c r="P93" s="13"/>
    </row>
    <row r="94" spans="1:16" ht="16" customHeight="1">
      <c r="A94" s="135"/>
      <c r="B94" s="111"/>
      <c r="C94" s="51" t="s">
        <v>136</v>
      </c>
      <c r="D94" s="58" t="s">
        <v>156</v>
      </c>
      <c r="E94" s="13">
        <v>4</v>
      </c>
      <c r="F94" s="58" t="s">
        <v>18</v>
      </c>
      <c r="G94" s="13">
        <v>64</v>
      </c>
      <c r="H94" s="36">
        <v>32</v>
      </c>
      <c r="I94" s="36">
        <v>32</v>
      </c>
      <c r="J94" s="17"/>
      <c r="K94" s="17"/>
      <c r="L94" s="17"/>
      <c r="M94" s="17">
        <v>4</v>
      </c>
      <c r="N94" s="13"/>
      <c r="O94" s="13"/>
      <c r="P94" s="13"/>
    </row>
    <row r="95" spans="1:16" ht="16" customHeight="1">
      <c r="A95" s="135"/>
      <c r="B95" s="111"/>
      <c r="C95" s="51" t="s">
        <v>157</v>
      </c>
      <c r="D95" s="58" t="s">
        <v>158</v>
      </c>
      <c r="E95" s="13">
        <v>4</v>
      </c>
      <c r="F95" s="58" t="s">
        <v>18</v>
      </c>
      <c r="G95" s="13">
        <v>64</v>
      </c>
      <c r="H95" s="36">
        <v>32</v>
      </c>
      <c r="I95" s="36">
        <v>32</v>
      </c>
      <c r="J95" s="17"/>
      <c r="K95" s="17"/>
      <c r="L95" s="17"/>
      <c r="M95" s="17">
        <v>4</v>
      </c>
      <c r="N95" s="13"/>
      <c r="O95" s="13"/>
      <c r="P95" s="13"/>
    </row>
    <row r="96" spans="1:16" ht="16" customHeight="1">
      <c r="A96" s="135"/>
      <c r="B96" s="111"/>
      <c r="C96" s="51" t="s">
        <v>159</v>
      </c>
      <c r="D96" s="58" t="s">
        <v>160</v>
      </c>
      <c r="E96" s="13">
        <v>4</v>
      </c>
      <c r="F96" s="58" t="s">
        <v>18</v>
      </c>
      <c r="G96" s="13">
        <v>64</v>
      </c>
      <c r="H96" s="36">
        <v>32</v>
      </c>
      <c r="I96" s="36">
        <v>32</v>
      </c>
      <c r="J96" s="17"/>
      <c r="K96" s="17"/>
      <c r="L96" s="17"/>
      <c r="M96" s="17">
        <v>4</v>
      </c>
      <c r="N96" s="13"/>
      <c r="O96" s="13"/>
      <c r="P96" s="13"/>
    </row>
    <row r="97" spans="1:16" ht="16" customHeight="1">
      <c r="A97" s="135"/>
      <c r="B97" s="111"/>
      <c r="C97" s="51" t="s">
        <v>161</v>
      </c>
      <c r="D97" s="58" t="s">
        <v>162</v>
      </c>
      <c r="E97" s="13">
        <v>4</v>
      </c>
      <c r="F97" s="58" t="s">
        <v>18</v>
      </c>
      <c r="G97" s="13">
        <v>64</v>
      </c>
      <c r="H97" s="36">
        <v>32</v>
      </c>
      <c r="I97" s="36">
        <v>32</v>
      </c>
      <c r="J97" s="17"/>
      <c r="K97" s="17"/>
      <c r="L97" s="17">
        <v>4</v>
      </c>
      <c r="M97" s="17"/>
      <c r="N97" s="13"/>
      <c r="O97" s="13"/>
      <c r="P97" s="13"/>
    </row>
    <row r="98" spans="1:16" ht="22.4" customHeight="1">
      <c r="A98" s="135"/>
      <c r="B98" s="111" t="s">
        <v>163</v>
      </c>
      <c r="C98" s="111"/>
      <c r="D98" s="111"/>
      <c r="E98" s="13">
        <v>12</v>
      </c>
      <c r="F98" s="13"/>
      <c r="G98" s="13">
        <f>E98*16</f>
        <v>192</v>
      </c>
      <c r="H98" s="13">
        <f>G98/2</f>
        <v>96</v>
      </c>
      <c r="I98" s="13">
        <f>G98-H98</f>
        <v>96</v>
      </c>
      <c r="J98" s="17">
        <f t="shared" ref="J98:O98" si="23">EH93+J94+J95+J96+J97</f>
        <v>0</v>
      </c>
      <c r="K98" s="17">
        <f t="shared" si="23"/>
        <v>0</v>
      </c>
      <c r="L98" s="17">
        <v>4</v>
      </c>
      <c r="M98" s="17">
        <v>8</v>
      </c>
      <c r="N98" s="13">
        <f t="shared" si="23"/>
        <v>0</v>
      </c>
      <c r="O98" s="13">
        <f t="shared" si="23"/>
        <v>0</v>
      </c>
      <c r="P98" s="13"/>
    </row>
    <row r="99" spans="1:16" s="1" customFormat="1" ht="16" customHeight="1">
      <c r="A99" s="135"/>
      <c r="B99" s="110" t="s">
        <v>97</v>
      </c>
      <c r="C99" s="18" t="s">
        <v>164</v>
      </c>
      <c r="D99" s="18" t="s">
        <v>165</v>
      </c>
      <c r="E99" s="17">
        <v>2</v>
      </c>
      <c r="F99" s="39" t="s">
        <v>18</v>
      </c>
      <c r="G99" s="17">
        <v>32</v>
      </c>
      <c r="H99" s="17">
        <v>16</v>
      </c>
      <c r="I99" s="17">
        <v>16</v>
      </c>
      <c r="J99" s="17"/>
      <c r="K99" s="17"/>
      <c r="L99" s="17"/>
      <c r="M99" s="17">
        <v>2</v>
      </c>
      <c r="N99" s="17"/>
      <c r="O99" s="17"/>
      <c r="P99" s="17"/>
    </row>
    <row r="100" spans="1:16" ht="16" customHeight="1">
      <c r="A100" s="135"/>
      <c r="B100" s="111"/>
      <c r="C100" s="56" t="s">
        <v>159</v>
      </c>
      <c r="D100" s="58" t="s">
        <v>160</v>
      </c>
      <c r="E100" s="13">
        <v>4</v>
      </c>
      <c r="F100" s="58" t="s">
        <v>18</v>
      </c>
      <c r="G100" s="13">
        <v>64</v>
      </c>
      <c r="H100" s="36">
        <v>32</v>
      </c>
      <c r="I100" s="36">
        <v>32</v>
      </c>
      <c r="J100" s="17">
        <v>4</v>
      </c>
      <c r="K100" s="17"/>
      <c r="L100" s="17"/>
      <c r="M100" s="17"/>
      <c r="N100" s="13"/>
      <c r="O100" s="13"/>
      <c r="P100" s="13"/>
    </row>
    <row r="101" spans="1:16" s="1" customFormat="1" ht="16" customHeight="1">
      <c r="A101" s="135"/>
      <c r="B101" s="110"/>
      <c r="C101" s="55" t="s">
        <v>166</v>
      </c>
      <c r="D101" s="39" t="s">
        <v>167</v>
      </c>
      <c r="E101" s="17">
        <v>4</v>
      </c>
      <c r="F101" s="39" t="s">
        <v>18</v>
      </c>
      <c r="G101" s="17">
        <v>64</v>
      </c>
      <c r="H101" s="17">
        <v>32</v>
      </c>
      <c r="I101" s="17">
        <v>32</v>
      </c>
      <c r="J101" s="17"/>
      <c r="K101" s="17"/>
      <c r="L101" s="17"/>
      <c r="M101" s="17">
        <v>4</v>
      </c>
      <c r="N101" s="17"/>
      <c r="O101" s="17"/>
      <c r="P101" s="17"/>
    </row>
    <row r="102" spans="1:16" ht="16" customHeight="1">
      <c r="A102" s="135"/>
      <c r="B102" s="111"/>
      <c r="C102" s="32"/>
      <c r="D102" s="13"/>
      <c r="E102" s="13"/>
      <c r="F102" s="13"/>
      <c r="G102" s="13"/>
      <c r="H102" s="36"/>
      <c r="I102" s="36"/>
      <c r="J102" s="17"/>
      <c r="K102" s="17"/>
      <c r="L102" s="17"/>
      <c r="M102" s="17"/>
      <c r="N102" s="13"/>
      <c r="O102" s="13"/>
      <c r="P102" s="13"/>
    </row>
    <row r="103" spans="1:16" ht="16" customHeight="1">
      <c r="A103" s="135"/>
      <c r="B103" s="111"/>
      <c r="C103" s="32"/>
      <c r="D103" s="13"/>
      <c r="E103" s="13"/>
      <c r="F103" s="13"/>
      <c r="G103" s="13"/>
      <c r="H103" s="36"/>
      <c r="I103" s="36"/>
      <c r="J103" s="17"/>
      <c r="K103" s="17"/>
      <c r="L103" s="17"/>
      <c r="M103" s="17"/>
      <c r="N103" s="13"/>
      <c r="O103" s="13"/>
      <c r="P103" s="13"/>
    </row>
    <row r="104" spans="1:16" ht="22.4" customHeight="1">
      <c r="A104" s="135"/>
      <c r="B104" s="111" t="s">
        <v>168</v>
      </c>
      <c r="C104" s="111"/>
      <c r="D104" s="111"/>
      <c r="E104" s="13">
        <f>E99+E100+E101+E102+E103</f>
        <v>10</v>
      </c>
      <c r="F104" s="13"/>
      <c r="G104" s="13">
        <f t="shared" ref="G104:I104" si="24">EE99+G100+G101+G102+G103</f>
        <v>128</v>
      </c>
      <c r="H104" s="13">
        <f t="shared" si="24"/>
        <v>64</v>
      </c>
      <c r="I104" s="13">
        <f t="shared" si="24"/>
        <v>64</v>
      </c>
      <c r="J104" s="17">
        <f t="shared" ref="J104" si="25">EH99+J100+J101+J102+J103</f>
        <v>4</v>
      </c>
      <c r="K104" s="17">
        <f t="shared" ref="K104" si="26">EI99+K100+K101+K102+K103</f>
        <v>0</v>
      </c>
      <c r="L104" s="17">
        <f t="shared" ref="L104" si="27">EJ99+L100+L101+L102+L103</f>
        <v>0</v>
      </c>
      <c r="M104" s="17">
        <f>EK99+M99+M101+M102+M103</f>
        <v>6</v>
      </c>
      <c r="N104" s="13">
        <f t="shared" ref="N104" si="28">EL99+N100+N101+N102+N103</f>
        <v>0</v>
      </c>
      <c r="O104" s="13">
        <f t="shared" ref="O104" si="29">EM99+O100+O101+O102+O103</f>
        <v>0</v>
      </c>
      <c r="P104" s="13"/>
    </row>
    <row r="105" spans="1:16" ht="16" customHeight="1">
      <c r="A105" s="135"/>
      <c r="B105" s="111" t="s">
        <v>106</v>
      </c>
      <c r="C105" s="19" t="s">
        <v>98</v>
      </c>
      <c r="D105" s="6" t="s">
        <v>99</v>
      </c>
      <c r="E105" s="6">
        <v>4</v>
      </c>
      <c r="F105" s="6" t="s">
        <v>18</v>
      </c>
      <c r="G105" s="13">
        <v>64</v>
      </c>
      <c r="H105" s="36">
        <v>32</v>
      </c>
      <c r="I105" s="36">
        <v>32</v>
      </c>
      <c r="J105" s="8"/>
      <c r="K105" s="8">
        <v>4</v>
      </c>
      <c r="L105" s="8"/>
      <c r="M105" s="8"/>
      <c r="N105" s="13"/>
      <c r="O105" s="13"/>
      <c r="P105" s="13"/>
    </row>
    <row r="106" spans="1:16" ht="16" customHeight="1">
      <c r="A106" s="135"/>
      <c r="B106" s="111"/>
      <c r="C106" s="6" t="s">
        <v>169</v>
      </c>
      <c r="D106" s="6" t="s">
        <v>170</v>
      </c>
      <c r="E106" s="6">
        <v>4</v>
      </c>
      <c r="F106" s="6" t="s">
        <v>18</v>
      </c>
      <c r="G106" s="13">
        <v>64</v>
      </c>
      <c r="H106" s="36">
        <v>32</v>
      </c>
      <c r="I106" s="36">
        <v>32</v>
      </c>
      <c r="J106" s="8"/>
      <c r="K106" s="8"/>
      <c r="L106" s="8">
        <v>4</v>
      </c>
      <c r="M106" s="8"/>
      <c r="N106" s="13"/>
      <c r="O106" s="13"/>
      <c r="P106" s="13"/>
    </row>
    <row r="107" spans="1:16" ht="16" customHeight="1">
      <c r="A107" s="135"/>
      <c r="B107" s="111"/>
      <c r="C107" s="19" t="s">
        <v>171</v>
      </c>
      <c r="D107" s="6" t="s">
        <v>172</v>
      </c>
      <c r="E107" s="6">
        <v>4</v>
      </c>
      <c r="F107" s="6" t="s">
        <v>18</v>
      </c>
      <c r="G107" s="13">
        <v>64</v>
      </c>
      <c r="H107" s="36">
        <v>32</v>
      </c>
      <c r="I107" s="36">
        <v>32</v>
      </c>
      <c r="J107" s="8"/>
      <c r="K107" s="8"/>
      <c r="L107" s="8"/>
      <c r="M107" s="8">
        <v>4</v>
      </c>
      <c r="N107" s="13"/>
      <c r="O107" s="13"/>
      <c r="P107" s="13"/>
    </row>
    <row r="108" spans="1:16" ht="16" customHeight="1">
      <c r="A108" s="135"/>
      <c r="B108" s="111"/>
      <c r="C108" s="52"/>
      <c r="D108" s="13"/>
      <c r="E108" s="13"/>
      <c r="F108" s="13"/>
      <c r="G108" s="13"/>
      <c r="H108" s="36"/>
      <c r="I108" s="36"/>
      <c r="J108" s="17"/>
      <c r="K108" s="17"/>
      <c r="L108" s="17"/>
      <c r="M108" s="17"/>
      <c r="N108" s="13"/>
      <c r="O108" s="13"/>
      <c r="P108" s="13"/>
    </row>
    <row r="109" spans="1:16" ht="16" customHeight="1">
      <c r="A109" s="135"/>
      <c r="B109" s="111"/>
      <c r="C109" s="52"/>
      <c r="D109" s="13"/>
      <c r="E109" s="13"/>
      <c r="F109" s="13"/>
      <c r="G109" s="13"/>
      <c r="H109" s="36"/>
      <c r="I109" s="36"/>
      <c r="J109" s="17"/>
      <c r="K109" s="17"/>
      <c r="L109" s="17"/>
      <c r="M109" s="17"/>
      <c r="N109" s="13"/>
      <c r="O109" s="13"/>
      <c r="P109" s="13"/>
    </row>
    <row r="110" spans="1:16" ht="16" customHeight="1">
      <c r="A110" s="135"/>
      <c r="B110" s="111"/>
      <c r="C110" s="52"/>
      <c r="D110" s="13"/>
      <c r="E110" s="13"/>
      <c r="F110" s="13"/>
      <c r="G110" s="13"/>
      <c r="H110" s="36"/>
      <c r="I110" s="36"/>
      <c r="J110" s="17"/>
      <c r="K110" s="17"/>
      <c r="L110" s="17"/>
      <c r="M110" s="17"/>
      <c r="N110" s="13"/>
      <c r="O110" s="13"/>
      <c r="P110" s="13"/>
    </row>
    <row r="111" spans="1:16" ht="22.4" customHeight="1">
      <c r="A111" s="135"/>
      <c r="B111" s="111" t="s">
        <v>173</v>
      </c>
      <c r="C111" s="111"/>
      <c r="D111" s="111"/>
      <c r="E111" s="13">
        <f>E105+E106+E107+E108+E109+E110</f>
        <v>12</v>
      </c>
      <c r="F111" s="13"/>
      <c r="G111" s="13">
        <f>G105+G106+G107+G108+G109+G110</f>
        <v>192</v>
      </c>
      <c r="H111" s="13">
        <f>H105+H106+H107+H108+H109+H110</f>
        <v>96</v>
      </c>
      <c r="I111" s="13">
        <f>I105+I106+I107+I108+I109+I110</f>
        <v>96</v>
      </c>
      <c r="J111" s="17">
        <f t="shared" ref="J111:O111" si="30">J105+J106+J107+J108+J109+J110</f>
        <v>0</v>
      </c>
      <c r="K111" s="17">
        <f t="shared" si="30"/>
        <v>4</v>
      </c>
      <c r="L111" s="17">
        <f t="shared" si="30"/>
        <v>4</v>
      </c>
      <c r="M111" s="17">
        <f t="shared" si="30"/>
        <v>4</v>
      </c>
      <c r="N111" s="13">
        <f t="shared" si="30"/>
        <v>0</v>
      </c>
      <c r="O111" s="13">
        <f t="shared" si="30"/>
        <v>0</v>
      </c>
      <c r="P111" s="13"/>
    </row>
    <row r="112" spans="1:16" ht="16" customHeight="1">
      <c r="A112" s="135"/>
      <c r="B112" s="111" t="s">
        <v>115</v>
      </c>
      <c r="C112" s="51" t="s">
        <v>174</v>
      </c>
      <c r="D112" s="58" t="s">
        <v>175</v>
      </c>
      <c r="E112" s="13">
        <v>4</v>
      </c>
      <c r="F112" s="56" t="s">
        <v>18</v>
      </c>
      <c r="G112" s="32">
        <v>64</v>
      </c>
      <c r="H112" s="45">
        <v>32</v>
      </c>
      <c r="I112" s="45">
        <v>32</v>
      </c>
      <c r="J112" s="33"/>
      <c r="K112" s="33"/>
      <c r="L112" s="33"/>
      <c r="M112" s="33">
        <v>4</v>
      </c>
      <c r="N112" s="32"/>
      <c r="O112" s="32"/>
      <c r="P112" s="13"/>
    </row>
    <row r="113" spans="1:16" ht="16" customHeight="1">
      <c r="A113" s="135"/>
      <c r="B113" s="111"/>
      <c r="C113" s="51" t="s">
        <v>171</v>
      </c>
      <c r="D113" s="58" t="s">
        <v>172</v>
      </c>
      <c r="E113" s="13">
        <v>4</v>
      </c>
      <c r="F113" s="56" t="s">
        <v>18</v>
      </c>
      <c r="G113" s="32">
        <v>64</v>
      </c>
      <c r="H113" s="45">
        <v>32</v>
      </c>
      <c r="I113" s="45">
        <v>32</v>
      </c>
      <c r="J113" s="33"/>
      <c r="K113" s="33"/>
      <c r="L113" s="33"/>
      <c r="M113" s="33">
        <v>4</v>
      </c>
      <c r="N113" s="32"/>
      <c r="O113" s="32"/>
      <c r="P113" s="13"/>
    </row>
    <row r="114" spans="1:16" ht="16" customHeight="1">
      <c r="A114" s="135"/>
      <c r="B114" s="111"/>
      <c r="C114" s="52" t="s">
        <v>240</v>
      </c>
      <c r="D114" s="73" t="s">
        <v>176</v>
      </c>
      <c r="E114" s="13">
        <v>4</v>
      </c>
      <c r="F114" s="56" t="s">
        <v>18</v>
      </c>
      <c r="G114" s="32">
        <v>64</v>
      </c>
      <c r="H114" s="45">
        <v>32</v>
      </c>
      <c r="I114" s="45">
        <v>32</v>
      </c>
      <c r="J114" s="33"/>
      <c r="K114" s="33"/>
      <c r="L114" s="33"/>
      <c r="M114" s="33">
        <v>4</v>
      </c>
      <c r="N114" s="32"/>
      <c r="O114" s="32"/>
      <c r="P114" s="13"/>
    </row>
    <row r="115" spans="1:16" ht="16" customHeight="1">
      <c r="A115" s="135"/>
      <c r="B115" s="111"/>
      <c r="C115" s="52"/>
      <c r="D115" s="13"/>
      <c r="E115" s="13"/>
      <c r="F115" s="32"/>
      <c r="G115" s="32"/>
      <c r="H115" s="45"/>
      <c r="I115" s="45"/>
      <c r="J115" s="33"/>
      <c r="K115" s="33"/>
      <c r="L115" s="33"/>
      <c r="M115" s="33"/>
      <c r="N115" s="32"/>
      <c r="O115" s="32"/>
      <c r="P115" s="13"/>
    </row>
    <row r="116" spans="1:16" ht="16" customHeight="1">
      <c r="A116" s="135"/>
      <c r="B116" s="111"/>
      <c r="C116" s="52"/>
      <c r="D116" s="13"/>
      <c r="E116" s="13"/>
      <c r="F116" s="32"/>
      <c r="G116" s="32"/>
      <c r="H116" s="45"/>
      <c r="I116" s="45"/>
      <c r="J116" s="33"/>
      <c r="K116" s="33"/>
      <c r="L116" s="33"/>
      <c r="M116" s="33"/>
      <c r="N116" s="32"/>
      <c r="O116" s="32"/>
      <c r="P116" s="13"/>
    </row>
    <row r="117" spans="1:16" ht="22.4" customHeight="1">
      <c r="A117" s="135"/>
      <c r="B117" s="111" t="s">
        <v>177</v>
      </c>
      <c r="C117" s="111"/>
      <c r="D117" s="111"/>
      <c r="E117" s="13">
        <f>E112+E113+E114+E115+E116</f>
        <v>12</v>
      </c>
      <c r="F117" s="13"/>
      <c r="G117" s="13">
        <f>G112+G113+G114+G115+G116</f>
        <v>192</v>
      </c>
      <c r="H117" s="13">
        <f>H112+H113+H114+H115+H116</f>
        <v>96</v>
      </c>
      <c r="I117" s="13">
        <f>I112+I113+I114+I115+I116</f>
        <v>96</v>
      </c>
      <c r="J117" s="17">
        <f t="shared" ref="J117:O117" si="31">J112+J113+J114+J115+J116</f>
        <v>0</v>
      </c>
      <c r="K117" s="17">
        <f t="shared" si="31"/>
        <v>0</v>
      </c>
      <c r="L117" s="17">
        <f t="shared" si="31"/>
        <v>0</v>
      </c>
      <c r="M117" s="17">
        <f t="shared" si="31"/>
        <v>12</v>
      </c>
      <c r="N117" s="13">
        <f t="shared" si="31"/>
        <v>0</v>
      </c>
      <c r="O117" s="13">
        <f t="shared" si="31"/>
        <v>0</v>
      </c>
      <c r="P117" s="13"/>
    </row>
    <row r="118" spans="1:16" ht="16" customHeight="1">
      <c r="A118" s="112" t="s">
        <v>178</v>
      </c>
      <c r="B118" s="112"/>
      <c r="C118" s="112"/>
      <c r="D118" s="13" t="s">
        <v>85</v>
      </c>
      <c r="E118" s="13">
        <f>E30+E35+E42+E71+E98</f>
        <v>104</v>
      </c>
      <c r="F118" s="13"/>
      <c r="G118" s="13">
        <f>G30+G35+G42+G71+G98</f>
        <v>1712</v>
      </c>
      <c r="H118" s="13">
        <f>H30+H35+H42+H71+H98</f>
        <v>894</v>
      </c>
      <c r="I118" s="13">
        <f>I30+I35+I42+I71+I98</f>
        <v>818</v>
      </c>
      <c r="J118" s="33">
        <f t="shared" ref="J118:O118" si="32">J25+J42+J71+J98+Z35</f>
        <v>22</v>
      </c>
      <c r="K118" s="33">
        <f t="shared" si="32"/>
        <v>22</v>
      </c>
      <c r="L118" s="33">
        <f t="shared" si="32"/>
        <v>23</v>
      </c>
      <c r="M118" s="33">
        <f t="shared" si="32"/>
        <v>23</v>
      </c>
      <c r="N118" s="32">
        <f t="shared" si="32"/>
        <v>0</v>
      </c>
      <c r="O118" s="32">
        <f t="shared" si="32"/>
        <v>0</v>
      </c>
      <c r="P118" s="13"/>
    </row>
    <row r="119" spans="1:16" ht="16" customHeight="1">
      <c r="A119" s="112"/>
      <c r="B119" s="112"/>
      <c r="C119" s="112"/>
      <c r="D119" s="13" t="s">
        <v>97</v>
      </c>
      <c r="E119" s="13">
        <f>E30+E78+E49+E104+E35</f>
        <v>100</v>
      </c>
      <c r="F119" s="13"/>
      <c r="G119" s="13">
        <f>G30+G78+G49+G104+G35</f>
        <v>1616</v>
      </c>
      <c r="H119" s="13">
        <f>H30+H78+H49+H104+H35</f>
        <v>846</v>
      </c>
      <c r="I119" s="13">
        <f>I30+I78+I49+I104+I35</f>
        <v>770</v>
      </c>
      <c r="J119" s="17">
        <f>J30+J78+J49+J104+Z41</f>
        <v>24</v>
      </c>
      <c r="K119" s="17">
        <f>K30+K78+K49+K104+AA41</f>
        <v>24</v>
      </c>
      <c r="L119" s="17">
        <f>L30+L78+L49+L104+AB41</f>
        <v>17</v>
      </c>
      <c r="M119" s="17">
        <f>M30+M49+M78+M104+AC41</f>
        <v>21</v>
      </c>
      <c r="N119" s="13">
        <f>N30+N78+N49+N104+AD41</f>
        <v>0</v>
      </c>
      <c r="O119" s="13">
        <f>O30+O78+O49+O104+AE41</f>
        <v>0</v>
      </c>
      <c r="P119" s="13"/>
    </row>
    <row r="120" spans="1:16" ht="16" customHeight="1">
      <c r="A120" s="112"/>
      <c r="B120" s="112"/>
      <c r="C120" s="112"/>
      <c r="D120" s="13" t="s">
        <v>106</v>
      </c>
      <c r="E120" s="13">
        <f>E30+E85+E56+E35+E111</f>
        <v>106</v>
      </c>
      <c r="F120" s="13"/>
      <c r="G120" s="13">
        <f>G30+G85+G56+G35+G111</f>
        <v>1744</v>
      </c>
      <c r="H120" s="13">
        <f>H30+H85+H56+H35+H111</f>
        <v>910</v>
      </c>
      <c r="I120" s="13">
        <f>I30+I85+I56+I35+I111</f>
        <v>834</v>
      </c>
      <c r="J120" s="17">
        <f t="shared" ref="J120:O120" si="33">J30+J85+J56+J111+Z47</f>
        <v>16</v>
      </c>
      <c r="K120" s="17">
        <f t="shared" si="33"/>
        <v>26</v>
      </c>
      <c r="L120" s="17">
        <f t="shared" si="33"/>
        <v>25</v>
      </c>
      <c r="M120" s="17">
        <f t="shared" si="33"/>
        <v>25</v>
      </c>
      <c r="N120" s="13">
        <f t="shared" si="33"/>
        <v>0</v>
      </c>
      <c r="O120" s="13">
        <f t="shared" si="33"/>
        <v>0</v>
      </c>
      <c r="P120" s="13"/>
    </row>
    <row r="121" spans="1:16" ht="16" customHeight="1">
      <c r="A121" s="112"/>
      <c r="B121" s="112"/>
      <c r="C121" s="112"/>
      <c r="D121" s="13" t="s">
        <v>115</v>
      </c>
      <c r="E121" s="13">
        <f>E30+E35+E63+E92+E117</f>
        <v>108</v>
      </c>
      <c r="F121" s="13"/>
      <c r="G121" s="13">
        <f>G30+G35+G63+G92+G117</f>
        <v>1776</v>
      </c>
      <c r="H121" s="13">
        <f>H30+H35+H63+H92+H117</f>
        <v>926</v>
      </c>
      <c r="I121" s="13">
        <f>I30+I35+I63+I92+I117</f>
        <v>850</v>
      </c>
      <c r="J121" s="17">
        <f t="shared" ref="J121:O121" si="34">J30+J63+J92+J117+Z53</f>
        <v>22</v>
      </c>
      <c r="K121" s="17">
        <f t="shared" si="34"/>
        <v>24</v>
      </c>
      <c r="L121" s="17">
        <f t="shared" si="34"/>
        <v>25</v>
      </c>
      <c r="M121" s="17">
        <f t="shared" si="34"/>
        <v>23</v>
      </c>
      <c r="N121" s="13">
        <f t="shared" si="34"/>
        <v>0</v>
      </c>
      <c r="O121" s="13">
        <f t="shared" si="34"/>
        <v>0</v>
      </c>
      <c r="P121" s="13"/>
    </row>
    <row r="122" spans="1:16" ht="60.75" customHeight="1">
      <c r="A122" s="111" t="s">
        <v>179</v>
      </c>
      <c r="B122" s="112" t="s">
        <v>180</v>
      </c>
      <c r="C122" s="13"/>
      <c r="D122" s="13" t="s">
        <v>181</v>
      </c>
      <c r="E122" s="12">
        <v>10</v>
      </c>
      <c r="F122" s="12" t="s">
        <v>182</v>
      </c>
      <c r="G122" s="12">
        <f t="shared" ref="G122" si="35">E122*24</f>
        <v>240</v>
      </c>
      <c r="H122" s="12">
        <v>0</v>
      </c>
      <c r="I122" s="12">
        <f t="shared" ref="I122" si="36">G122</f>
        <v>240</v>
      </c>
      <c r="J122" s="16"/>
      <c r="K122" s="16"/>
      <c r="L122" s="16"/>
      <c r="M122" s="16"/>
      <c r="N122" s="12" t="s">
        <v>183</v>
      </c>
      <c r="O122" s="12"/>
      <c r="P122" s="61" t="s">
        <v>184</v>
      </c>
    </row>
    <row r="123" spans="1:16" ht="16" customHeight="1">
      <c r="A123" s="111"/>
      <c r="B123" s="112"/>
      <c r="C123" s="13"/>
      <c r="D123" s="13"/>
      <c r="E123" s="13"/>
      <c r="F123" s="13"/>
      <c r="G123" s="13"/>
      <c r="H123" s="36"/>
      <c r="I123" s="36"/>
      <c r="J123" s="17"/>
      <c r="K123" s="17"/>
      <c r="L123" s="17"/>
      <c r="M123" s="17"/>
      <c r="N123" s="13"/>
      <c r="O123" s="13"/>
      <c r="P123" s="13"/>
    </row>
    <row r="124" spans="1:16" ht="16" customHeight="1">
      <c r="A124" s="111"/>
      <c r="B124" s="112"/>
      <c r="C124" s="13"/>
      <c r="D124" s="13"/>
      <c r="E124" s="13"/>
      <c r="F124" s="13"/>
      <c r="G124" s="13"/>
      <c r="H124" s="36"/>
      <c r="I124" s="36"/>
      <c r="J124" s="17"/>
      <c r="K124" s="17"/>
      <c r="L124" s="17"/>
      <c r="M124" s="17"/>
      <c r="N124" s="13"/>
      <c r="O124" s="13"/>
      <c r="P124" s="13"/>
    </row>
    <row r="125" spans="1:16" ht="71.5" customHeight="1">
      <c r="A125" s="111"/>
      <c r="B125" s="112" t="s">
        <v>185</v>
      </c>
      <c r="C125" s="13"/>
      <c r="D125" s="12" t="s">
        <v>186</v>
      </c>
      <c r="E125" s="12">
        <v>10</v>
      </c>
      <c r="F125" s="12" t="s">
        <v>182</v>
      </c>
      <c r="G125" s="12">
        <f t="shared" ref="G125" si="37">E125*24</f>
        <v>240</v>
      </c>
      <c r="H125" s="12">
        <v>0</v>
      </c>
      <c r="I125" s="12">
        <f t="shared" ref="I125" si="38">G125</f>
        <v>240</v>
      </c>
      <c r="J125" s="16"/>
      <c r="K125" s="16"/>
      <c r="L125" s="16"/>
      <c r="M125" s="16"/>
      <c r="N125" s="12" t="s">
        <v>183</v>
      </c>
      <c r="O125" s="12"/>
      <c r="P125" s="61" t="s">
        <v>184</v>
      </c>
    </row>
    <row r="126" spans="1:16" ht="16" customHeight="1">
      <c r="A126" s="111"/>
      <c r="B126" s="112"/>
      <c r="C126" s="13"/>
      <c r="D126" s="13"/>
      <c r="E126" s="13"/>
      <c r="F126" s="13"/>
      <c r="G126" s="13"/>
      <c r="H126" s="36"/>
      <c r="I126" s="36"/>
      <c r="J126" s="17"/>
      <c r="K126" s="17"/>
      <c r="L126" s="17"/>
      <c r="M126" s="17"/>
      <c r="N126" s="13"/>
      <c r="O126" s="13"/>
      <c r="P126" s="13"/>
    </row>
    <row r="127" spans="1:16" ht="16" customHeight="1">
      <c r="A127" s="111"/>
      <c r="B127" s="112"/>
      <c r="C127" s="13"/>
      <c r="D127" s="13"/>
      <c r="E127" s="13"/>
      <c r="F127" s="13"/>
      <c r="G127" s="13"/>
      <c r="H127" s="36"/>
      <c r="I127" s="36"/>
      <c r="J127" s="17"/>
      <c r="K127" s="17"/>
      <c r="L127" s="17"/>
      <c r="M127" s="17"/>
      <c r="N127" s="13"/>
      <c r="O127" s="13"/>
      <c r="P127" s="13"/>
    </row>
    <row r="128" spans="1:16" ht="20.149999999999999" customHeight="1">
      <c r="A128" s="111"/>
      <c r="B128" s="112" t="s">
        <v>187</v>
      </c>
      <c r="C128" s="62"/>
      <c r="D128" s="63" t="s">
        <v>129</v>
      </c>
      <c r="E128" s="12">
        <v>10</v>
      </c>
      <c r="F128" s="12" t="s">
        <v>182</v>
      </c>
      <c r="G128" s="12">
        <f t="shared" ref="G128:G130" si="39">E128*24</f>
        <v>240</v>
      </c>
      <c r="H128" s="12">
        <v>0</v>
      </c>
      <c r="I128" s="12">
        <f t="shared" ref="I128:I130" si="40">G128</f>
        <v>240</v>
      </c>
      <c r="J128" s="16"/>
      <c r="K128" s="16"/>
      <c r="L128" s="16"/>
      <c r="M128" s="16"/>
      <c r="N128" s="12" t="s">
        <v>183</v>
      </c>
      <c r="O128" s="12"/>
      <c r="P128" s="152" t="s">
        <v>184</v>
      </c>
    </row>
    <row r="129" spans="1:16" ht="16" customHeight="1">
      <c r="A129" s="111"/>
      <c r="B129" s="112"/>
      <c r="C129" s="62"/>
      <c r="D129" s="63" t="s">
        <v>188</v>
      </c>
      <c r="E129" s="12">
        <v>10</v>
      </c>
      <c r="F129" s="12" t="s">
        <v>182</v>
      </c>
      <c r="G129" s="12">
        <f t="shared" si="39"/>
        <v>240</v>
      </c>
      <c r="H129" s="12">
        <v>0</v>
      </c>
      <c r="I129" s="12">
        <f t="shared" si="40"/>
        <v>240</v>
      </c>
      <c r="J129" s="16"/>
      <c r="K129" s="16"/>
      <c r="L129" s="16"/>
      <c r="M129" s="16"/>
      <c r="N129" s="12" t="s">
        <v>183</v>
      </c>
      <c r="O129" s="64"/>
      <c r="P129" s="153"/>
    </row>
    <row r="130" spans="1:16" ht="16" customHeight="1">
      <c r="A130" s="111"/>
      <c r="B130" s="112"/>
      <c r="C130" s="62"/>
      <c r="D130" s="58" t="s">
        <v>189</v>
      </c>
      <c r="E130" s="12">
        <v>10</v>
      </c>
      <c r="F130" s="12" t="s">
        <v>182</v>
      </c>
      <c r="G130" s="12">
        <f t="shared" si="39"/>
        <v>240</v>
      </c>
      <c r="H130" s="12">
        <v>0</v>
      </c>
      <c r="I130" s="12">
        <f t="shared" si="40"/>
        <v>240</v>
      </c>
      <c r="J130" s="16"/>
      <c r="K130" s="16"/>
      <c r="L130" s="16"/>
      <c r="M130" s="16"/>
      <c r="N130" s="12" t="s">
        <v>183</v>
      </c>
      <c r="O130" s="13"/>
      <c r="P130" s="153"/>
    </row>
    <row r="131" spans="1:16" ht="16" customHeight="1">
      <c r="A131" s="111"/>
      <c r="B131" s="112" t="s">
        <v>190</v>
      </c>
      <c r="C131" s="62"/>
      <c r="D131" s="65" t="s">
        <v>191</v>
      </c>
      <c r="E131" s="12">
        <v>10</v>
      </c>
      <c r="F131" s="12" t="s">
        <v>182</v>
      </c>
      <c r="G131" s="12">
        <f t="shared" ref="G131" si="41">E131*24</f>
        <v>240</v>
      </c>
      <c r="H131" s="12">
        <v>0</v>
      </c>
      <c r="I131" s="12">
        <f t="shared" ref="I131" si="42">G131</f>
        <v>240</v>
      </c>
      <c r="J131" s="16"/>
      <c r="K131" s="16"/>
      <c r="L131" s="16"/>
      <c r="M131" s="16"/>
      <c r="N131" s="12" t="s">
        <v>183</v>
      </c>
      <c r="O131" s="12"/>
      <c r="P131" s="154"/>
    </row>
    <row r="132" spans="1:16" ht="16" customHeight="1">
      <c r="A132" s="111"/>
      <c r="B132" s="112"/>
      <c r="C132" s="62"/>
      <c r="D132" s="13"/>
      <c r="E132" s="13"/>
      <c r="F132" s="13"/>
      <c r="G132" s="13"/>
      <c r="H132" s="36"/>
      <c r="I132" s="36"/>
      <c r="J132" s="17"/>
      <c r="K132" s="17"/>
      <c r="L132" s="17"/>
      <c r="M132" s="17"/>
      <c r="N132" s="13"/>
      <c r="O132" s="13"/>
      <c r="P132" s="13"/>
    </row>
    <row r="133" spans="1:16" ht="16" customHeight="1">
      <c r="A133" s="111"/>
      <c r="B133" s="112"/>
      <c r="C133" s="62"/>
      <c r="D133" s="13"/>
      <c r="E133" s="13"/>
      <c r="F133" s="13"/>
      <c r="G133" s="13"/>
      <c r="H133" s="36"/>
      <c r="I133" s="36"/>
      <c r="J133" s="17"/>
      <c r="K133" s="17"/>
      <c r="L133" s="17"/>
      <c r="M133" s="17"/>
      <c r="N133" s="13"/>
      <c r="O133" s="13"/>
      <c r="P133" s="13"/>
    </row>
    <row r="134" spans="1:16" ht="16" customHeight="1">
      <c r="A134" s="111"/>
      <c r="B134" s="111" t="s">
        <v>192</v>
      </c>
      <c r="C134" s="111"/>
      <c r="D134" s="111"/>
      <c r="E134" s="13"/>
      <c r="F134" s="13"/>
      <c r="G134" s="13"/>
      <c r="H134" s="36"/>
      <c r="I134" s="36"/>
      <c r="J134" s="17"/>
      <c r="K134" s="17"/>
      <c r="L134" s="17"/>
      <c r="M134" s="17"/>
      <c r="N134" s="13"/>
      <c r="O134" s="13"/>
      <c r="P134" s="13"/>
    </row>
    <row r="135" spans="1:16" ht="16" customHeight="1">
      <c r="A135" s="111"/>
      <c r="B135" s="112" t="s">
        <v>193</v>
      </c>
      <c r="C135" s="112"/>
      <c r="D135" s="13" t="s">
        <v>194</v>
      </c>
      <c r="E135" s="13">
        <v>2</v>
      </c>
      <c r="F135" s="13" t="s">
        <v>182</v>
      </c>
      <c r="G135" s="13">
        <v>48</v>
      </c>
      <c r="H135" s="36"/>
      <c r="I135" s="36">
        <v>48</v>
      </c>
      <c r="J135" s="17">
        <v>2</v>
      </c>
      <c r="K135" s="17"/>
      <c r="L135" s="17"/>
      <c r="M135" s="17"/>
      <c r="N135" s="13"/>
      <c r="O135" s="13"/>
      <c r="P135" s="37" t="s">
        <v>195</v>
      </c>
    </row>
    <row r="136" spans="1:16" ht="16" customHeight="1">
      <c r="A136" s="111"/>
      <c r="B136" s="112" t="s">
        <v>196</v>
      </c>
      <c r="C136" s="112"/>
      <c r="D136" s="13" t="s">
        <v>197</v>
      </c>
      <c r="E136" s="65">
        <v>6</v>
      </c>
      <c r="F136" s="12" t="s">
        <v>182</v>
      </c>
      <c r="G136" s="65">
        <f>E136*24</f>
        <v>144</v>
      </c>
      <c r="H136" s="12"/>
      <c r="I136" s="65">
        <f>G136</f>
        <v>144</v>
      </c>
      <c r="J136" s="16"/>
      <c r="K136" s="16"/>
      <c r="L136" s="16"/>
      <c r="M136" s="16"/>
      <c r="N136" s="12" t="s">
        <v>183</v>
      </c>
      <c r="O136" s="12"/>
      <c r="P136" s="155" t="s">
        <v>198</v>
      </c>
    </row>
    <row r="137" spans="1:16" ht="16" customHeight="1">
      <c r="A137" s="111"/>
      <c r="B137" s="112" t="s">
        <v>199</v>
      </c>
      <c r="C137" s="112"/>
      <c r="D137" s="13" t="s">
        <v>200</v>
      </c>
      <c r="E137" s="13">
        <v>6</v>
      </c>
      <c r="F137" s="13" t="s">
        <v>182</v>
      </c>
      <c r="G137" s="13">
        <v>144</v>
      </c>
      <c r="H137" s="36"/>
      <c r="I137" s="36">
        <v>144</v>
      </c>
      <c r="J137" s="17"/>
      <c r="K137" s="17" t="s">
        <v>38</v>
      </c>
      <c r="L137" s="17" t="s">
        <v>38</v>
      </c>
      <c r="M137" s="17" t="s">
        <v>38</v>
      </c>
      <c r="N137" s="13"/>
      <c r="O137" s="13"/>
      <c r="P137" s="155"/>
    </row>
    <row r="138" spans="1:16" ht="16" customHeight="1">
      <c r="A138" s="111"/>
      <c r="B138" s="112" t="s">
        <v>201</v>
      </c>
      <c r="C138" s="112"/>
      <c r="D138" s="13" t="s">
        <v>260</v>
      </c>
      <c r="E138" s="13">
        <v>16</v>
      </c>
      <c r="F138" s="32" t="s">
        <v>182</v>
      </c>
      <c r="G138" s="13">
        <v>384</v>
      </c>
      <c r="H138" s="36"/>
      <c r="I138" s="36">
        <v>384</v>
      </c>
      <c r="J138" s="17"/>
      <c r="K138" s="17"/>
      <c r="L138" s="17"/>
      <c r="M138" s="17"/>
      <c r="N138" s="13"/>
      <c r="O138" s="13" t="s">
        <v>203</v>
      </c>
      <c r="P138" s="155"/>
    </row>
    <row r="139" spans="1:16" ht="16" customHeight="1">
      <c r="A139" s="111"/>
      <c r="B139" s="112" t="s">
        <v>204</v>
      </c>
      <c r="C139" s="112"/>
      <c r="D139" s="13" t="s">
        <v>205</v>
      </c>
      <c r="E139" s="13">
        <v>8</v>
      </c>
      <c r="F139" s="13" t="s">
        <v>182</v>
      </c>
      <c r="G139" s="13">
        <v>128</v>
      </c>
      <c r="H139" s="36"/>
      <c r="I139" s="36">
        <v>128</v>
      </c>
      <c r="J139" s="17"/>
      <c r="K139" s="17"/>
      <c r="L139" s="17"/>
      <c r="M139" s="17"/>
      <c r="N139" s="13"/>
      <c r="O139" s="13"/>
      <c r="P139" s="37" t="s">
        <v>206</v>
      </c>
    </row>
    <row r="140" spans="1:16" ht="23.15" customHeight="1">
      <c r="A140" s="111"/>
      <c r="B140" s="111" t="s">
        <v>207</v>
      </c>
      <c r="C140" s="111"/>
      <c r="D140" s="111"/>
      <c r="E140" s="13">
        <f>SUM(E135:E139)</f>
        <v>38</v>
      </c>
      <c r="F140" s="13">
        <f t="shared" ref="F140:I140" si="43">SUM(F135:F139)</f>
        <v>0</v>
      </c>
      <c r="G140" s="13">
        <f t="shared" si="43"/>
        <v>848</v>
      </c>
      <c r="H140" s="13">
        <f t="shared" si="43"/>
        <v>0</v>
      </c>
      <c r="I140" s="13">
        <f t="shared" si="43"/>
        <v>848</v>
      </c>
      <c r="J140" s="17"/>
      <c r="K140" s="17"/>
      <c r="L140" s="33"/>
      <c r="M140" s="33"/>
      <c r="N140" s="32"/>
      <c r="O140" s="32"/>
      <c r="P140" s="66" t="s">
        <v>208</v>
      </c>
    </row>
    <row r="141" spans="1:16" ht="16" customHeight="1">
      <c r="A141" s="111" t="s">
        <v>209</v>
      </c>
      <c r="B141" s="111" t="s">
        <v>85</v>
      </c>
      <c r="C141" s="111"/>
      <c r="D141" s="111"/>
      <c r="E141" s="32">
        <f>E118+E140</f>
        <v>142</v>
      </c>
      <c r="F141" s="32"/>
      <c r="G141" s="32">
        <f t="shared" ref="G141:I141" si="44">G118+G140</f>
        <v>2560</v>
      </c>
      <c r="H141" s="32">
        <f t="shared" si="44"/>
        <v>894</v>
      </c>
      <c r="I141" s="32">
        <f t="shared" si="44"/>
        <v>1666</v>
      </c>
      <c r="J141" s="33"/>
      <c r="K141" s="17"/>
      <c r="L141" s="17"/>
      <c r="M141" s="17"/>
      <c r="N141" s="13"/>
      <c r="O141" s="13"/>
      <c r="P141" s="32"/>
    </row>
    <row r="142" spans="1:16" ht="16" customHeight="1">
      <c r="A142" s="111"/>
      <c r="B142" s="111" t="s">
        <v>97</v>
      </c>
      <c r="C142" s="111"/>
      <c r="D142" s="111"/>
      <c r="E142" s="32">
        <f>E119+E140</f>
        <v>138</v>
      </c>
      <c r="F142" s="32"/>
      <c r="G142" s="32">
        <f t="shared" ref="G142:I142" si="45">G119+G140</f>
        <v>2464</v>
      </c>
      <c r="H142" s="32">
        <f t="shared" si="45"/>
        <v>846</v>
      </c>
      <c r="I142" s="32">
        <f t="shared" si="45"/>
        <v>1618</v>
      </c>
      <c r="J142" s="33"/>
      <c r="K142" s="17"/>
      <c r="L142" s="17"/>
      <c r="M142" s="17"/>
      <c r="N142" s="13"/>
      <c r="O142" s="13"/>
      <c r="P142" s="32"/>
    </row>
    <row r="143" spans="1:16" ht="16" customHeight="1">
      <c r="A143" s="111"/>
      <c r="B143" s="111" t="s">
        <v>106</v>
      </c>
      <c r="C143" s="111"/>
      <c r="D143" s="111"/>
      <c r="E143" s="32">
        <f>E120+E140</f>
        <v>144</v>
      </c>
      <c r="F143" s="32"/>
      <c r="G143" s="32">
        <f t="shared" ref="G143:I143" si="46">G120+G140</f>
        <v>2592</v>
      </c>
      <c r="H143" s="32">
        <f t="shared" si="46"/>
        <v>910</v>
      </c>
      <c r="I143" s="32">
        <f t="shared" si="46"/>
        <v>1682</v>
      </c>
      <c r="J143" s="33"/>
      <c r="K143" s="17"/>
      <c r="L143" s="17"/>
      <c r="M143" s="17"/>
      <c r="N143" s="13"/>
      <c r="O143" s="13"/>
      <c r="P143" s="32"/>
    </row>
    <row r="144" spans="1:16" ht="16" customHeight="1">
      <c r="A144" s="111"/>
      <c r="B144" s="111" t="s">
        <v>115</v>
      </c>
      <c r="C144" s="111"/>
      <c r="D144" s="111"/>
      <c r="E144" s="32">
        <f>E121+E140</f>
        <v>146</v>
      </c>
      <c r="F144" s="32"/>
      <c r="G144" s="32">
        <f t="shared" ref="G144:I144" si="47">G121+G140</f>
        <v>2624</v>
      </c>
      <c r="H144" s="32">
        <f t="shared" si="47"/>
        <v>926</v>
      </c>
      <c r="I144" s="32">
        <f t="shared" si="47"/>
        <v>1698</v>
      </c>
      <c r="J144" s="33"/>
      <c r="K144" s="17"/>
      <c r="L144" s="17"/>
      <c r="M144" s="17"/>
      <c r="N144" s="13"/>
      <c r="O144" s="13"/>
      <c r="P144" s="32"/>
    </row>
    <row r="145" spans="1:16" ht="23.15" customHeight="1">
      <c r="A145" s="111" t="s">
        <v>210</v>
      </c>
      <c r="B145" s="128" t="s">
        <v>211</v>
      </c>
      <c r="C145" s="115"/>
      <c r="D145" s="32" t="s">
        <v>212</v>
      </c>
      <c r="E145" s="111" t="s">
        <v>213</v>
      </c>
      <c r="F145" s="111"/>
      <c r="G145" s="111"/>
      <c r="H145" s="109"/>
      <c r="I145" s="109"/>
      <c r="J145" s="110" t="s">
        <v>214</v>
      </c>
      <c r="K145" s="110"/>
      <c r="L145" s="110"/>
      <c r="M145" s="110"/>
      <c r="N145" s="111"/>
      <c r="O145" s="111"/>
      <c r="P145" s="32" t="s">
        <v>215</v>
      </c>
    </row>
    <row r="146" spans="1:16" ht="16" customHeight="1">
      <c r="A146" s="111"/>
      <c r="B146" s="111" t="s">
        <v>85</v>
      </c>
      <c r="C146" s="111"/>
      <c r="D146" s="67">
        <f>(64+96)/G141</f>
        <v>6.25E-2</v>
      </c>
      <c r="E146" s="129">
        <f>(-64-96+H118)/G141</f>
        <v>0.28671875000000002</v>
      </c>
      <c r="F146" s="130"/>
      <c r="G146" s="130"/>
      <c r="H146" s="131"/>
      <c r="I146" s="131"/>
      <c r="J146" s="132">
        <f>I118/G141</f>
        <v>0.31953124999999999</v>
      </c>
      <c r="K146" s="132"/>
      <c r="L146" s="132"/>
      <c r="M146" s="132"/>
      <c r="N146" s="130"/>
      <c r="O146" s="130"/>
      <c r="P146" s="67">
        <f>944/G141</f>
        <v>0.36875000000000002</v>
      </c>
    </row>
    <row r="147" spans="1:16" ht="28" customHeight="1">
      <c r="A147" s="111"/>
      <c r="B147" s="111" t="s">
        <v>97</v>
      </c>
      <c r="C147" s="111"/>
      <c r="D147" s="67">
        <f>(64+96)/G142</f>
        <v>6.4935064935064929E-2</v>
      </c>
      <c r="E147" s="129">
        <f>(-64-96+H119)/G142</f>
        <v>0.27840909090909088</v>
      </c>
      <c r="F147" s="130"/>
      <c r="G147" s="130"/>
      <c r="H147" s="131"/>
      <c r="I147" s="131"/>
      <c r="J147" s="132">
        <f>I119/G142</f>
        <v>0.3125</v>
      </c>
      <c r="K147" s="132"/>
      <c r="L147" s="132"/>
      <c r="M147" s="132"/>
      <c r="N147" s="130"/>
      <c r="O147" s="130"/>
      <c r="P147" s="67">
        <f>944/G142</f>
        <v>0.38311688311688313</v>
      </c>
    </row>
    <row r="148" spans="1:16" ht="16" customHeight="1">
      <c r="A148" s="111"/>
      <c r="B148" s="111" t="s">
        <v>106</v>
      </c>
      <c r="C148" s="111"/>
      <c r="D148" s="67">
        <f>(64+96)/G143</f>
        <v>6.1728395061728392E-2</v>
      </c>
      <c r="E148" s="129">
        <f>(-64-96+H120)/G143</f>
        <v>0.28935185185185186</v>
      </c>
      <c r="F148" s="130"/>
      <c r="G148" s="130"/>
      <c r="H148" s="131"/>
      <c r="I148" s="131"/>
      <c r="J148" s="132">
        <f>I120/G143</f>
        <v>0.32175925925925924</v>
      </c>
      <c r="K148" s="132"/>
      <c r="L148" s="132"/>
      <c r="M148" s="132"/>
      <c r="N148" s="130"/>
      <c r="O148" s="130"/>
      <c r="P148" s="67">
        <f>944/G143</f>
        <v>0.36419753086419754</v>
      </c>
    </row>
    <row r="149" spans="1:16" ht="16" customHeight="1">
      <c r="A149" s="111"/>
      <c r="B149" s="111" t="s">
        <v>115</v>
      </c>
      <c r="C149" s="111"/>
      <c r="D149" s="67">
        <f>(64+96)/G144</f>
        <v>6.097560975609756E-2</v>
      </c>
      <c r="E149" s="129">
        <f>(-64-96+H121)/G144</f>
        <v>0.29192073170731708</v>
      </c>
      <c r="F149" s="130"/>
      <c r="G149" s="130"/>
      <c r="H149" s="131"/>
      <c r="I149" s="131"/>
      <c r="J149" s="132">
        <f>I121/G144</f>
        <v>0.32393292682926828</v>
      </c>
      <c r="K149" s="132"/>
      <c r="L149" s="132"/>
      <c r="M149" s="132"/>
      <c r="N149" s="130"/>
      <c r="O149" s="130"/>
      <c r="P149" s="67">
        <f>944/G144</f>
        <v>0.3597560975609756</v>
      </c>
    </row>
    <row r="150" spans="1:16" ht="16" customHeight="1">
      <c r="A150" s="111"/>
      <c r="B150" s="111" t="s">
        <v>211</v>
      </c>
      <c r="C150" s="111"/>
      <c r="D150" s="125" t="s">
        <v>216</v>
      </c>
      <c r="E150" s="125"/>
      <c r="F150" s="125"/>
      <c r="G150" s="125"/>
      <c r="H150" s="126"/>
      <c r="I150" s="126"/>
      <c r="J150" s="127" t="s">
        <v>217</v>
      </c>
      <c r="K150" s="127"/>
      <c r="L150" s="127"/>
      <c r="M150" s="127"/>
      <c r="N150" s="126"/>
      <c r="O150" s="126"/>
      <c r="P150" s="126"/>
    </row>
    <row r="151" spans="1:16" ht="22.5" customHeight="1">
      <c r="A151" s="111"/>
      <c r="B151" s="111" t="s">
        <v>85</v>
      </c>
      <c r="C151" s="111"/>
      <c r="D151" s="130">
        <f>D146+E146</f>
        <v>0.34921875000000002</v>
      </c>
      <c r="E151" s="130"/>
      <c r="F151" s="130"/>
      <c r="G151" s="130"/>
      <c r="H151" s="131"/>
      <c r="I151" s="131"/>
      <c r="J151" s="132">
        <f>J146+P146</f>
        <v>0.68828124999999996</v>
      </c>
      <c r="K151" s="132"/>
      <c r="L151" s="132"/>
      <c r="M151" s="132"/>
      <c r="N151" s="130"/>
      <c r="O151" s="130"/>
      <c r="P151" s="130"/>
    </row>
    <row r="152" spans="1:16" ht="27.65" customHeight="1">
      <c r="A152" s="111"/>
      <c r="B152" s="111" t="s">
        <v>97</v>
      </c>
      <c r="C152" s="111"/>
      <c r="D152" s="130">
        <f>D147+E147</f>
        <v>0.34334415584415579</v>
      </c>
      <c r="E152" s="130"/>
      <c r="F152" s="130"/>
      <c r="G152" s="130"/>
      <c r="H152" s="131"/>
      <c r="I152" s="131"/>
      <c r="J152" s="132">
        <f t="shared" ref="J152:J154" si="48">J147+P147</f>
        <v>0.69561688311688319</v>
      </c>
      <c r="K152" s="132"/>
      <c r="L152" s="132"/>
      <c r="M152" s="132"/>
      <c r="N152" s="130"/>
      <c r="O152" s="130"/>
      <c r="P152" s="130"/>
    </row>
    <row r="153" spans="1:16" ht="16" customHeight="1">
      <c r="A153" s="111"/>
      <c r="B153" s="111" t="s">
        <v>106</v>
      </c>
      <c r="C153" s="111"/>
      <c r="D153" s="130">
        <f>D148+E148</f>
        <v>0.35108024691358025</v>
      </c>
      <c r="E153" s="130"/>
      <c r="F153" s="130"/>
      <c r="G153" s="130"/>
      <c r="H153" s="131"/>
      <c r="I153" s="131"/>
      <c r="J153" s="132">
        <f t="shared" si="48"/>
        <v>0.68595679012345678</v>
      </c>
      <c r="K153" s="132"/>
      <c r="L153" s="132"/>
      <c r="M153" s="132"/>
      <c r="N153" s="130"/>
      <c r="O153" s="130"/>
      <c r="P153" s="130"/>
    </row>
    <row r="154" spans="1:16" ht="16" customHeight="1">
      <c r="A154" s="111"/>
      <c r="B154" s="111" t="s">
        <v>115</v>
      </c>
      <c r="C154" s="111"/>
      <c r="D154" s="130">
        <f>D149+E149</f>
        <v>0.35289634146341464</v>
      </c>
      <c r="E154" s="130"/>
      <c r="F154" s="130"/>
      <c r="G154" s="130"/>
      <c r="H154" s="131"/>
      <c r="I154" s="131"/>
      <c r="J154" s="132">
        <f t="shared" si="48"/>
        <v>0.68368902439024382</v>
      </c>
      <c r="K154" s="132"/>
      <c r="L154" s="132"/>
      <c r="M154" s="132"/>
      <c r="N154" s="130"/>
      <c r="O154" s="130"/>
      <c r="P154" s="130"/>
    </row>
    <row r="155" spans="1:16" ht="16" customHeight="1" thickBot="1">
      <c r="A155" s="136" t="s">
        <v>218</v>
      </c>
      <c r="B155" s="146"/>
      <c r="C155" s="146"/>
      <c r="D155" s="137"/>
      <c r="E155" s="138"/>
      <c r="F155" s="139"/>
      <c r="G155" s="139"/>
      <c r="H155" s="140"/>
      <c r="I155" s="141"/>
      <c r="J155" s="142"/>
      <c r="K155" s="142"/>
      <c r="L155" s="142"/>
      <c r="M155" s="142"/>
      <c r="N155" s="138"/>
      <c r="O155" s="143"/>
      <c r="P155" s="144"/>
    </row>
    <row r="156" spans="1:16" ht="16" customHeight="1" thickBot="1">
      <c r="A156" s="136"/>
      <c r="B156" s="146"/>
      <c r="C156" s="146"/>
      <c r="D156" s="145" t="s">
        <v>219</v>
      </c>
      <c r="E156" s="146"/>
      <c r="F156" s="147"/>
      <c r="G156" s="147"/>
      <c r="H156" s="148"/>
      <c r="I156" s="149"/>
      <c r="J156" s="150" t="s">
        <v>220</v>
      </c>
      <c r="K156" s="150"/>
      <c r="L156" s="150"/>
      <c r="M156" s="150"/>
      <c r="N156" s="146"/>
      <c r="O156" s="147"/>
      <c r="P156" s="151"/>
    </row>
    <row r="157" spans="1:16" ht="16" customHeight="1">
      <c r="A157" s="4"/>
      <c r="B157" s="4"/>
      <c r="C157" s="4"/>
      <c r="D157" s="4"/>
      <c r="E157" s="4"/>
      <c r="F157" s="20"/>
      <c r="G157" s="20"/>
      <c r="H157" s="21"/>
      <c r="I157" s="21"/>
      <c r="J157" s="22"/>
      <c r="K157" s="22"/>
      <c r="L157" s="22"/>
      <c r="M157" s="22"/>
      <c r="N157" s="4"/>
      <c r="O157" s="20"/>
      <c r="P157" s="20"/>
    </row>
    <row r="158" spans="1:16" ht="172.5" customHeight="1">
      <c r="A158" s="133" t="s">
        <v>221</v>
      </c>
      <c r="B158" s="133"/>
      <c r="C158" s="133"/>
      <c r="D158" s="133"/>
      <c r="E158" s="133"/>
      <c r="F158" s="133"/>
      <c r="G158" s="133"/>
      <c r="H158" s="133"/>
      <c r="I158" s="133"/>
      <c r="J158" s="134"/>
      <c r="K158" s="134"/>
      <c r="L158" s="134"/>
      <c r="M158" s="134"/>
      <c r="N158" s="133"/>
      <c r="O158" s="133"/>
      <c r="P158" s="133"/>
    </row>
    <row r="159" spans="1:16">
      <c r="A159" s="133"/>
      <c r="B159" s="133"/>
      <c r="C159" s="133"/>
      <c r="D159" s="133"/>
      <c r="E159" s="133"/>
      <c r="F159" s="133"/>
      <c r="G159" s="133"/>
      <c r="H159" s="133"/>
      <c r="I159" s="133"/>
      <c r="J159" s="134"/>
      <c r="K159" s="134"/>
      <c r="L159" s="134"/>
      <c r="M159" s="134"/>
      <c r="N159" s="133"/>
      <c r="O159" s="133"/>
      <c r="P159" s="133"/>
    </row>
    <row r="160" spans="1:16">
      <c r="A160" s="133"/>
      <c r="B160" s="133"/>
      <c r="C160" s="133"/>
      <c r="D160" s="133"/>
      <c r="E160" s="133"/>
      <c r="F160" s="133"/>
      <c r="G160" s="133"/>
      <c r="H160" s="133"/>
      <c r="I160" s="133"/>
      <c r="J160" s="134"/>
      <c r="K160" s="134"/>
      <c r="L160" s="134"/>
      <c r="M160" s="134"/>
      <c r="N160" s="133"/>
      <c r="O160" s="133"/>
      <c r="P160" s="133"/>
    </row>
    <row r="161" spans="1:24" ht="14.5" thickBot="1">
      <c r="A161" s="133"/>
      <c r="B161" s="133"/>
      <c r="C161" s="133"/>
      <c r="D161" s="133"/>
      <c r="E161" s="133"/>
      <c r="F161" s="133"/>
      <c r="G161" s="133"/>
      <c r="H161" s="133"/>
      <c r="I161" s="133"/>
      <c r="J161" s="134"/>
      <c r="K161" s="134"/>
      <c r="L161" s="134"/>
      <c r="M161" s="134"/>
      <c r="N161" s="133"/>
      <c r="O161" s="133"/>
      <c r="P161" s="133"/>
    </row>
    <row r="162" spans="1:24" ht="14.5" thickBot="1">
      <c r="A162" s="133"/>
      <c r="B162" s="133"/>
      <c r="C162" s="133"/>
      <c r="D162" s="133"/>
      <c r="E162" s="133"/>
      <c r="F162" s="133"/>
      <c r="G162" s="133"/>
      <c r="H162" s="133"/>
      <c r="I162" s="133"/>
      <c r="J162" s="134"/>
      <c r="K162" s="134"/>
      <c r="L162" s="134"/>
      <c r="M162" s="134"/>
      <c r="N162" s="133"/>
      <c r="O162" s="133"/>
      <c r="P162" s="133"/>
      <c r="Q162" s="85" t="s">
        <v>223</v>
      </c>
      <c r="R162" s="85" t="s">
        <v>224</v>
      </c>
      <c r="S162" s="81" t="s">
        <v>225</v>
      </c>
      <c r="T162" s="96"/>
      <c r="U162" s="82"/>
      <c r="V162" s="85" t="s">
        <v>226</v>
      </c>
      <c r="W162" s="97" t="s">
        <v>227</v>
      </c>
      <c r="X162" s="98"/>
    </row>
    <row r="163" spans="1:24" ht="14.5" thickBot="1">
      <c r="A163" s="133"/>
      <c r="B163" s="133"/>
      <c r="C163" s="133"/>
      <c r="D163" s="133"/>
      <c r="E163" s="133"/>
      <c r="F163" s="133"/>
      <c r="G163" s="133"/>
      <c r="H163" s="133"/>
      <c r="I163" s="133"/>
      <c r="J163" s="134"/>
      <c r="K163" s="134"/>
      <c r="L163" s="134"/>
      <c r="M163" s="134"/>
      <c r="N163" s="133"/>
      <c r="O163" s="133"/>
      <c r="P163" s="133"/>
      <c r="Q163" s="86"/>
      <c r="R163" s="86"/>
      <c r="S163" s="85" t="s">
        <v>7</v>
      </c>
      <c r="T163" s="25" t="s">
        <v>12</v>
      </c>
      <c r="U163" s="25" t="s">
        <v>13</v>
      </c>
      <c r="V163" s="86"/>
      <c r="W163" s="99"/>
      <c r="X163" s="100"/>
    </row>
    <row r="164" spans="1:24" ht="14.5" thickBot="1">
      <c r="A164" s="133"/>
      <c r="B164" s="133"/>
      <c r="C164" s="133"/>
      <c r="D164" s="133"/>
      <c r="E164" s="133"/>
      <c r="F164" s="133"/>
      <c r="G164" s="133"/>
      <c r="H164" s="133"/>
      <c r="I164" s="133"/>
      <c r="J164" s="134"/>
      <c r="K164" s="134"/>
      <c r="L164" s="134"/>
      <c r="M164" s="134"/>
      <c r="N164" s="133"/>
      <c r="O164" s="133"/>
      <c r="P164" s="133"/>
      <c r="Q164" s="87"/>
      <c r="R164" s="87"/>
      <c r="S164" s="87"/>
      <c r="T164" s="25" t="s">
        <v>8</v>
      </c>
      <c r="U164" s="25" t="s">
        <v>8</v>
      </c>
      <c r="V164" s="87"/>
      <c r="W164" s="101"/>
      <c r="X164" s="102"/>
    </row>
    <row r="165" spans="1:24" ht="24.5" thickBot="1">
      <c r="A165" s="133"/>
      <c r="B165" s="133"/>
      <c r="C165" s="133"/>
      <c r="D165" s="133"/>
      <c r="E165" s="133"/>
      <c r="F165" s="133"/>
      <c r="G165" s="133"/>
      <c r="H165" s="133"/>
      <c r="I165" s="133"/>
      <c r="J165" s="134"/>
      <c r="K165" s="134"/>
      <c r="L165" s="134"/>
      <c r="M165" s="134"/>
      <c r="N165" s="133"/>
      <c r="O165" s="133"/>
      <c r="P165" s="133"/>
      <c r="Q165" s="85" t="s">
        <v>228</v>
      </c>
      <c r="R165" s="25" t="s">
        <v>229</v>
      </c>
      <c r="S165" s="26">
        <f>G25</f>
        <v>656</v>
      </c>
      <c r="T165" s="26">
        <f>H25</f>
        <v>318</v>
      </c>
      <c r="U165" s="26">
        <f>I30</f>
        <v>338</v>
      </c>
      <c r="V165" s="26">
        <f>E25</f>
        <v>38</v>
      </c>
      <c r="W165" s="27">
        <f>V165/V181</f>
        <v>0.26760563380281688</v>
      </c>
      <c r="X165" s="103">
        <f>(V165+V166)/V181</f>
        <v>0.30985915492957744</v>
      </c>
    </row>
    <row r="166" spans="1:24" ht="24.5" thickBot="1">
      <c r="A166" s="133"/>
      <c r="B166" s="133"/>
      <c r="C166" s="133"/>
      <c r="D166" s="133"/>
      <c r="E166" s="133"/>
      <c r="F166" s="133"/>
      <c r="G166" s="133"/>
      <c r="H166" s="133"/>
      <c r="I166" s="133"/>
      <c r="J166" s="134"/>
      <c r="K166" s="134"/>
      <c r="L166" s="134"/>
      <c r="M166" s="134"/>
      <c r="N166" s="133"/>
      <c r="O166" s="133"/>
      <c r="P166" s="133"/>
      <c r="Q166" s="87"/>
      <c r="R166" s="25" t="s">
        <v>67</v>
      </c>
      <c r="S166" s="26">
        <f>G29</f>
        <v>96</v>
      </c>
      <c r="T166" s="26">
        <f>H29</f>
        <v>96</v>
      </c>
      <c r="U166" s="26">
        <f>I29</f>
        <v>0</v>
      </c>
      <c r="V166" s="26">
        <f>E29</f>
        <v>6</v>
      </c>
      <c r="W166" s="27">
        <f>V166/V181</f>
        <v>4.2253521126760563E-2</v>
      </c>
      <c r="X166" s="104"/>
    </row>
    <row r="167" spans="1:24" ht="14.5" thickBot="1">
      <c r="A167" s="133"/>
      <c r="B167" s="133"/>
      <c r="C167" s="133"/>
      <c r="D167" s="133"/>
      <c r="E167" s="133"/>
      <c r="F167" s="133"/>
      <c r="G167" s="133"/>
      <c r="H167" s="133"/>
      <c r="I167" s="133"/>
      <c r="J167" s="134"/>
      <c r="K167" s="134"/>
      <c r="L167" s="134"/>
      <c r="M167" s="134"/>
      <c r="N167" s="133"/>
      <c r="O167" s="133"/>
      <c r="P167" s="133"/>
      <c r="Q167" s="97" t="s">
        <v>230</v>
      </c>
      <c r="R167" s="82"/>
      <c r="S167" s="28">
        <f>G35</f>
        <v>256</v>
      </c>
      <c r="T167" s="28">
        <f>H35</f>
        <v>128</v>
      </c>
      <c r="U167" s="28">
        <f>I35</f>
        <v>128</v>
      </c>
      <c r="V167" s="26">
        <f>E35</f>
        <v>16</v>
      </c>
      <c r="W167" s="83">
        <f>V167/V181</f>
        <v>0.11267605633802817</v>
      </c>
      <c r="X167" s="84"/>
    </row>
    <row r="168" spans="1:24" ht="36.5" thickBot="1">
      <c r="A168" s="23"/>
      <c r="B168" s="23"/>
      <c r="C168" s="23"/>
      <c r="D168" s="23"/>
      <c r="E168" s="23"/>
      <c r="F168" s="23"/>
      <c r="G168" s="23"/>
      <c r="H168" s="23"/>
      <c r="I168" s="23"/>
      <c r="J168" s="24"/>
      <c r="K168" s="24"/>
      <c r="L168" s="24"/>
      <c r="M168" s="24"/>
      <c r="N168" s="23"/>
      <c r="O168" s="23"/>
      <c r="P168" s="23"/>
      <c r="Q168" s="90" t="s">
        <v>239</v>
      </c>
      <c r="R168" s="25" t="s">
        <v>231</v>
      </c>
      <c r="S168" s="26">
        <f>G42</f>
        <v>160</v>
      </c>
      <c r="T168" s="26">
        <f>H42</f>
        <v>80</v>
      </c>
      <c r="U168" s="26">
        <f>I42</f>
        <v>80</v>
      </c>
      <c r="V168" s="71">
        <f>E42</f>
        <v>10</v>
      </c>
      <c r="W168" s="83">
        <f>V168/V181</f>
        <v>7.0422535211267609E-2</v>
      </c>
      <c r="X168" s="84"/>
    </row>
    <row r="169" spans="1:24" ht="36.5" thickBot="1">
      <c r="A169" s="23"/>
      <c r="B169" s="23"/>
      <c r="C169" s="23"/>
      <c r="D169" s="23"/>
      <c r="E169" s="23"/>
      <c r="F169" s="23"/>
      <c r="G169" s="23"/>
      <c r="H169" s="23"/>
      <c r="I169" s="23"/>
      <c r="J169" s="24"/>
      <c r="K169" s="24"/>
      <c r="L169" s="24"/>
      <c r="M169" s="24"/>
      <c r="N169" s="23"/>
      <c r="O169" s="23"/>
      <c r="P169" s="23"/>
      <c r="Q169" s="91"/>
      <c r="R169" s="25" t="s">
        <v>232</v>
      </c>
      <c r="S169" s="26">
        <f>G49</f>
        <v>192</v>
      </c>
      <c r="T169" s="26">
        <f>H49</f>
        <v>96</v>
      </c>
      <c r="U169" s="26">
        <f>I49</f>
        <v>96</v>
      </c>
      <c r="V169" s="72">
        <f>E49</f>
        <v>12</v>
      </c>
      <c r="W169" s="83">
        <f>V169/V182</f>
        <v>8.6956521739130432E-2</v>
      </c>
      <c r="X169" s="84"/>
    </row>
    <row r="170" spans="1:24" ht="24.5" thickBot="1">
      <c r="A170" s="23"/>
      <c r="B170" s="23"/>
      <c r="C170" s="23"/>
      <c r="D170" s="23"/>
      <c r="E170" s="23"/>
      <c r="F170" s="23"/>
      <c r="G170" s="23"/>
      <c r="H170" s="23"/>
      <c r="I170" s="23"/>
      <c r="J170" s="24"/>
      <c r="K170" s="24"/>
      <c r="L170" s="24"/>
      <c r="M170" s="24"/>
      <c r="N170" s="23"/>
      <c r="O170" s="23"/>
      <c r="P170" s="23"/>
      <c r="Q170" s="91"/>
      <c r="R170" s="25" t="s">
        <v>233</v>
      </c>
      <c r="S170" s="26">
        <f>G56</f>
        <v>256</v>
      </c>
      <c r="T170" s="26">
        <f>H56</f>
        <v>128</v>
      </c>
      <c r="U170" s="26">
        <f>I56</f>
        <v>128</v>
      </c>
      <c r="V170" s="72">
        <f>E56</f>
        <v>16</v>
      </c>
      <c r="W170" s="83">
        <f>V170/V183</f>
        <v>0.1111111111111111</v>
      </c>
      <c r="X170" s="84"/>
    </row>
    <row r="171" spans="1:24" ht="36.5" thickBot="1">
      <c r="A171" s="23"/>
      <c r="B171" s="23"/>
      <c r="C171" s="23"/>
      <c r="D171" s="23"/>
      <c r="E171" s="23"/>
      <c r="F171" s="23"/>
      <c r="G171" s="23"/>
      <c r="H171" s="23"/>
      <c r="I171" s="23"/>
      <c r="J171" s="24"/>
      <c r="K171" s="24"/>
      <c r="L171" s="24"/>
      <c r="M171" s="24"/>
      <c r="N171" s="23"/>
      <c r="O171" s="23"/>
      <c r="P171" s="23"/>
      <c r="Q171" s="92"/>
      <c r="R171" s="25" t="s">
        <v>234</v>
      </c>
      <c r="S171" s="28">
        <f>G63</f>
        <v>320</v>
      </c>
      <c r="T171" s="28">
        <f>H63</f>
        <v>160</v>
      </c>
      <c r="U171" s="28">
        <f>I63</f>
        <v>160</v>
      </c>
      <c r="V171" s="72">
        <f>E63</f>
        <v>20</v>
      </c>
      <c r="W171" s="83">
        <f>V171/V184</f>
        <v>0.13698630136986301</v>
      </c>
      <c r="X171" s="84"/>
    </row>
    <row r="172" spans="1:24" ht="36.5" thickBot="1">
      <c r="A172" s="133"/>
      <c r="B172" s="133"/>
      <c r="C172" s="133"/>
      <c r="D172" s="133"/>
      <c r="E172" s="133"/>
      <c r="F172" s="133"/>
      <c r="G172" s="133"/>
      <c r="H172" s="133"/>
      <c r="I172" s="133"/>
      <c r="J172" s="134"/>
      <c r="K172" s="134"/>
      <c r="L172" s="134"/>
      <c r="M172" s="134"/>
      <c r="N172" s="133"/>
      <c r="O172" s="133"/>
      <c r="P172" s="133"/>
      <c r="Q172" s="93" t="s">
        <v>238</v>
      </c>
      <c r="R172" s="25" t="s">
        <v>231</v>
      </c>
      <c r="S172" s="26">
        <f>G71</f>
        <v>352</v>
      </c>
      <c r="T172" s="26">
        <f>H71</f>
        <v>176</v>
      </c>
      <c r="U172" s="26">
        <f>I71</f>
        <v>176</v>
      </c>
      <c r="V172" s="71">
        <f>E71</f>
        <v>22</v>
      </c>
      <c r="W172" s="83">
        <f>V172/V181</f>
        <v>0.15492957746478872</v>
      </c>
      <c r="X172" s="84"/>
    </row>
    <row r="173" spans="1:24" ht="36.5" thickBot="1">
      <c r="A173" s="133"/>
      <c r="B173" s="133"/>
      <c r="C173" s="133"/>
      <c r="D173" s="133"/>
      <c r="E173" s="133"/>
      <c r="F173" s="133"/>
      <c r="G173" s="133"/>
      <c r="H173" s="133"/>
      <c r="I173" s="133"/>
      <c r="J173" s="134"/>
      <c r="K173" s="134"/>
      <c r="L173" s="134"/>
      <c r="M173" s="134"/>
      <c r="N173" s="133"/>
      <c r="O173" s="133"/>
      <c r="P173" s="133"/>
      <c r="Q173" s="93"/>
      <c r="R173" s="25" t="s">
        <v>232</v>
      </c>
      <c r="S173" s="26">
        <f>G78</f>
        <v>288</v>
      </c>
      <c r="T173" s="26">
        <f>H78</f>
        <v>144</v>
      </c>
      <c r="U173" s="26">
        <f>I78</f>
        <v>144</v>
      </c>
      <c r="V173" s="26">
        <f>E78</f>
        <v>18</v>
      </c>
      <c r="W173" s="83">
        <f>V173/V182</f>
        <v>0.13043478260869565</v>
      </c>
      <c r="X173" s="84"/>
    </row>
    <row r="174" spans="1:24" ht="24.5" thickBot="1">
      <c r="Q174" s="93"/>
      <c r="R174" s="25" t="s">
        <v>233</v>
      </c>
      <c r="S174" s="26">
        <f>G85</f>
        <v>288</v>
      </c>
      <c r="T174" s="26">
        <f>H85</f>
        <v>144</v>
      </c>
      <c r="U174" s="26">
        <f>I85</f>
        <v>144</v>
      </c>
      <c r="V174" s="26">
        <f>E85</f>
        <v>18</v>
      </c>
      <c r="W174" s="83">
        <f>V174/V183</f>
        <v>0.125</v>
      </c>
      <c r="X174" s="84"/>
    </row>
    <row r="175" spans="1:24" ht="36.5" thickBot="1">
      <c r="Q175" s="94"/>
      <c r="R175" s="25" t="s">
        <v>234</v>
      </c>
      <c r="S175" s="28">
        <f>G92</f>
        <v>256</v>
      </c>
      <c r="T175" s="28">
        <f>H92</f>
        <v>128</v>
      </c>
      <c r="U175" s="28">
        <f>I92</f>
        <v>128</v>
      </c>
      <c r="V175" s="26">
        <f>E92</f>
        <v>16</v>
      </c>
      <c r="W175" s="83">
        <f>V175/V184</f>
        <v>0.1095890410958904</v>
      </c>
      <c r="X175" s="84"/>
    </row>
    <row r="176" spans="1:24" ht="36.5" thickBot="1">
      <c r="Q176" s="95" t="s">
        <v>235</v>
      </c>
      <c r="R176" s="25" t="s">
        <v>231</v>
      </c>
      <c r="S176" s="26">
        <f>G98</f>
        <v>192</v>
      </c>
      <c r="T176" s="26">
        <f>H98</f>
        <v>96</v>
      </c>
      <c r="U176" s="26">
        <f>I98</f>
        <v>96</v>
      </c>
      <c r="V176" s="71">
        <f>E98</f>
        <v>12</v>
      </c>
      <c r="W176" s="83">
        <f>V176/V181</f>
        <v>8.4507042253521125E-2</v>
      </c>
      <c r="X176" s="84"/>
    </row>
    <row r="177" spans="17:24" ht="36.5" thickBot="1">
      <c r="Q177" s="93"/>
      <c r="R177" s="25" t="s">
        <v>232</v>
      </c>
      <c r="S177" s="26">
        <f>G104</f>
        <v>128</v>
      </c>
      <c r="T177" s="26">
        <f>H104</f>
        <v>64</v>
      </c>
      <c r="U177" s="26">
        <f>I104</f>
        <v>64</v>
      </c>
      <c r="V177" s="26">
        <f>E104</f>
        <v>10</v>
      </c>
      <c r="W177" s="83">
        <f>V177/V182</f>
        <v>7.2463768115942032E-2</v>
      </c>
      <c r="X177" s="84"/>
    </row>
    <row r="178" spans="17:24" ht="24.5" thickBot="1">
      <c r="Q178" s="93"/>
      <c r="R178" s="25" t="s">
        <v>233</v>
      </c>
      <c r="S178" s="26">
        <f>G111</f>
        <v>192</v>
      </c>
      <c r="T178" s="26">
        <f>H111</f>
        <v>96</v>
      </c>
      <c r="U178" s="26">
        <f>I111</f>
        <v>96</v>
      </c>
      <c r="V178" s="26">
        <f>E111</f>
        <v>12</v>
      </c>
      <c r="W178" s="83">
        <f>V178/V183</f>
        <v>8.3333333333333329E-2</v>
      </c>
      <c r="X178" s="84"/>
    </row>
    <row r="179" spans="17:24" ht="36.5" thickBot="1">
      <c r="Q179" s="94"/>
      <c r="R179" s="25" t="s">
        <v>234</v>
      </c>
      <c r="S179" s="28">
        <f>G117</f>
        <v>192</v>
      </c>
      <c r="T179" s="28">
        <f>H117</f>
        <v>96</v>
      </c>
      <c r="U179" s="28">
        <f>I117</f>
        <v>96</v>
      </c>
      <c r="V179" s="26">
        <f>E117</f>
        <v>12</v>
      </c>
      <c r="W179" s="83">
        <f>V179/V184</f>
        <v>8.2191780821917804E-2</v>
      </c>
      <c r="X179" s="84"/>
    </row>
    <row r="180" spans="17:24" ht="14.5" thickBot="1">
      <c r="Q180" s="81" t="s">
        <v>236</v>
      </c>
      <c r="R180" s="82"/>
      <c r="S180" s="26">
        <f>G140</f>
        <v>848</v>
      </c>
      <c r="T180" s="26">
        <v>0</v>
      </c>
      <c r="U180" s="26">
        <f>I140</f>
        <v>848</v>
      </c>
      <c r="V180" s="26">
        <f>E140</f>
        <v>38</v>
      </c>
      <c r="W180" s="83">
        <f>V180/V181</f>
        <v>0.26760563380281688</v>
      </c>
      <c r="X180" s="84"/>
    </row>
    <row r="181" spans="17:24" ht="36.5" thickBot="1">
      <c r="Q181" s="85" t="s">
        <v>237</v>
      </c>
      <c r="R181" s="25" t="s">
        <v>231</v>
      </c>
      <c r="S181" s="26">
        <f>G141</f>
        <v>2560</v>
      </c>
      <c r="T181" s="26">
        <f t="shared" ref="T181:U181" si="49">H141</f>
        <v>894</v>
      </c>
      <c r="U181" s="26">
        <f t="shared" si="49"/>
        <v>1666</v>
      </c>
      <c r="V181" s="71">
        <f>E141</f>
        <v>142</v>
      </c>
      <c r="W181" s="88">
        <v>1</v>
      </c>
      <c r="X181" s="89"/>
    </row>
    <row r="182" spans="17:24" ht="36.5" thickBot="1">
      <c r="Q182" s="86"/>
      <c r="R182" s="25" t="s">
        <v>232</v>
      </c>
      <c r="S182" s="26">
        <f>G142</f>
        <v>2464</v>
      </c>
      <c r="T182" s="26">
        <f t="shared" ref="T182:U182" si="50">H142</f>
        <v>846</v>
      </c>
      <c r="U182" s="26">
        <f t="shared" si="50"/>
        <v>1618</v>
      </c>
      <c r="V182" s="26">
        <f t="shared" ref="V182:V184" si="51">E142</f>
        <v>138</v>
      </c>
      <c r="W182" s="88">
        <v>1</v>
      </c>
      <c r="X182" s="89"/>
    </row>
    <row r="183" spans="17:24" ht="24.5" thickBot="1">
      <c r="Q183" s="86"/>
      <c r="R183" s="25" t="s">
        <v>233</v>
      </c>
      <c r="S183" s="26">
        <f>G143</f>
        <v>2592</v>
      </c>
      <c r="T183" s="26">
        <f t="shared" ref="T183:U183" si="52">H143</f>
        <v>910</v>
      </c>
      <c r="U183" s="26">
        <f t="shared" si="52"/>
        <v>1682</v>
      </c>
      <c r="V183" s="26">
        <f t="shared" si="51"/>
        <v>144</v>
      </c>
      <c r="W183" s="88">
        <v>1</v>
      </c>
      <c r="X183" s="89"/>
    </row>
    <row r="184" spans="17:24" ht="36.5" thickBot="1">
      <c r="Q184" s="87"/>
      <c r="R184" s="25" t="s">
        <v>234</v>
      </c>
      <c r="S184" s="26">
        <f>G144</f>
        <v>2624</v>
      </c>
      <c r="T184" s="26">
        <f t="shared" ref="T184" si="53">H144</f>
        <v>926</v>
      </c>
      <c r="U184" s="26">
        <f>I144</f>
        <v>1698</v>
      </c>
      <c r="V184" s="26">
        <f t="shared" si="51"/>
        <v>146</v>
      </c>
      <c r="W184" s="88">
        <v>1</v>
      </c>
      <c r="X184" s="89"/>
    </row>
  </sheetData>
  <sheetProtection formatCells="0" insertHyperlinks="0" autoFilter="0"/>
  <mergeCells count="198">
    <mergeCell ref="P128:P131"/>
    <mergeCell ref="P26:P27"/>
    <mergeCell ref="P136:P138"/>
    <mergeCell ref="Q31:Q35"/>
    <mergeCell ref="B3:C6"/>
    <mergeCell ref="J3:O4"/>
    <mergeCell ref="A118:C121"/>
    <mergeCell ref="B155:C156"/>
    <mergeCell ref="A167:P167"/>
    <mergeCell ref="B151:C151"/>
    <mergeCell ref="D151:I151"/>
    <mergeCell ref="J151:P151"/>
    <mergeCell ref="B152:C152"/>
    <mergeCell ref="D152:I152"/>
    <mergeCell ref="J152:P152"/>
    <mergeCell ref="B153:C153"/>
    <mergeCell ref="D153:I153"/>
    <mergeCell ref="J153:P153"/>
    <mergeCell ref="B148:C148"/>
    <mergeCell ref="E148:I148"/>
    <mergeCell ref="J148:O148"/>
    <mergeCell ref="B149:C149"/>
    <mergeCell ref="E149:I149"/>
    <mergeCell ref="J149:O149"/>
    <mergeCell ref="A172:P172"/>
    <mergeCell ref="A160:P160"/>
    <mergeCell ref="A161:P161"/>
    <mergeCell ref="A162:P162"/>
    <mergeCell ref="A163:P163"/>
    <mergeCell ref="A164:P164"/>
    <mergeCell ref="A165:P165"/>
    <mergeCell ref="A166:P166"/>
    <mergeCell ref="B154:C154"/>
    <mergeCell ref="D154:I154"/>
    <mergeCell ref="J154:P154"/>
    <mergeCell ref="D155:E155"/>
    <mergeCell ref="F155:I155"/>
    <mergeCell ref="J155:N155"/>
    <mergeCell ref="O155:P155"/>
    <mergeCell ref="D156:E156"/>
    <mergeCell ref="F156:I156"/>
    <mergeCell ref="J156:N156"/>
    <mergeCell ref="O156:P156"/>
    <mergeCell ref="A173:P173"/>
    <mergeCell ref="A3:A6"/>
    <mergeCell ref="A7:A25"/>
    <mergeCell ref="A26:A29"/>
    <mergeCell ref="A31:A35"/>
    <mergeCell ref="A36:A63"/>
    <mergeCell ref="A64:A92"/>
    <mergeCell ref="A93:A117"/>
    <mergeCell ref="A122:A140"/>
    <mergeCell ref="A141:A144"/>
    <mergeCell ref="A145:A154"/>
    <mergeCell ref="A155:A156"/>
    <mergeCell ref="B36:B41"/>
    <mergeCell ref="B43:B48"/>
    <mergeCell ref="B50:B55"/>
    <mergeCell ref="B57:B62"/>
    <mergeCell ref="B64:B70"/>
    <mergeCell ref="B72:B77"/>
    <mergeCell ref="B79:B84"/>
    <mergeCell ref="B86:B91"/>
    <mergeCell ref="B93:B97"/>
    <mergeCell ref="B99:B103"/>
    <mergeCell ref="A158:P158"/>
    <mergeCell ref="A159:P159"/>
    <mergeCell ref="B150:C150"/>
    <mergeCell ref="D150:I150"/>
    <mergeCell ref="J150:P150"/>
    <mergeCell ref="B145:C145"/>
    <mergeCell ref="E145:I145"/>
    <mergeCell ref="J145:O145"/>
    <mergeCell ref="B146:C146"/>
    <mergeCell ref="E146:I146"/>
    <mergeCell ref="J146:O146"/>
    <mergeCell ref="B147:C147"/>
    <mergeCell ref="E147:I147"/>
    <mergeCell ref="J147:O147"/>
    <mergeCell ref="B136:C136"/>
    <mergeCell ref="B137:C137"/>
    <mergeCell ref="B138:C138"/>
    <mergeCell ref="B139:C139"/>
    <mergeCell ref="B140:D140"/>
    <mergeCell ref="B141:D141"/>
    <mergeCell ref="B142:D142"/>
    <mergeCell ref="B143:D143"/>
    <mergeCell ref="B144:D144"/>
    <mergeCell ref="B78:D78"/>
    <mergeCell ref="B85:D85"/>
    <mergeCell ref="B92:D92"/>
    <mergeCell ref="B98:D98"/>
    <mergeCell ref="B104:D104"/>
    <mergeCell ref="B111:D111"/>
    <mergeCell ref="B117:D117"/>
    <mergeCell ref="B134:D134"/>
    <mergeCell ref="B135:C135"/>
    <mergeCell ref="B105:B110"/>
    <mergeCell ref="B112:B116"/>
    <mergeCell ref="B122:B124"/>
    <mergeCell ref="B125:B127"/>
    <mergeCell ref="B128:B130"/>
    <mergeCell ref="B131:B133"/>
    <mergeCell ref="R46:S46"/>
    <mergeCell ref="B49:D49"/>
    <mergeCell ref="R49:S49"/>
    <mergeCell ref="R50:S50"/>
    <mergeCell ref="R51:S51"/>
    <mergeCell ref="R52:S52"/>
    <mergeCell ref="B56:D56"/>
    <mergeCell ref="B63:D63"/>
    <mergeCell ref="B71:D71"/>
    <mergeCell ref="B35:D35"/>
    <mergeCell ref="R37:S37"/>
    <mergeCell ref="R38:S38"/>
    <mergeCell ref="R39:S39"/>
    <mergeCell ref="R40:S40"/>
    <mergeCell ref="B42:D42"/>
    <mergeCell ref="R43:S43"/>
    <mergeCell ref="R44:S44"/>
    <mergeCell ref="R45:S45"/>
    <mergeCell ref="B29:D29"/>
    <mergeCell ref="A30:D30"/>
    <mergeCell ref="B31:C31"/>
    <mergeCell ref="R31:S31"/>
    <mergeCell ref="B32:C32"/>
    <mergeCell ref="R32:S32"/>
    <mergeCell ref="B33:C33"/>
    <mergeCell ref="R33:S33"/>
    <mergeCell ref="B34:C34"/>
    <mergeCell ref="R34:S34"/>
    <mergeCell ref="B20:C20"/>
    <mergeCell ref="B21:C21"/>
    <mergeCell ref="B22:C22"/>
    <mergeCell ref="B23:C23"/>
    <mergeCell ref="B24:C24"/>
    <mergeCell ref="B25:D25"/>
    <mergeCell ref="B26:C26"/>
    <mergeCell ref="B27:C27"/>
    <mergeCell ref="B28:C28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:P2"/>
    <mergeCell ref="H3:I3"/>
    <mergeCell ref="H4:I4"/>
    <mergeCell ref="J5:K5"/>
    <mergeCell ref="L5:M5"/>
    <mergeCell ref="N5:O5"/>
    <mergeCell ref="B7:C7"/>
    <mergeCell ref="B9:C9"/>
    <mergeCell ref="B10:C10"/>
    <mergeCell ref="D3:D6"/>
    <mergeCell ref="E3:E6"/>
    <mergeCell ref="F3:F6"/>
    <mergeCell ref="G3:G6"/>
    <mergeCell ref="H5:H6"/>
    <mergeCell ref="I5:I6"/>
    <mergeCell ref="P3:P4"/>
    <mergeCell ref="B8:C8"/>
    <mergeCell ref="Q162:Q164"/>
    <mergeCell ref="R162:R164"/>
    <mergeCell ref="S162:U162"/>
    <mergeCell ref="V162:V164"/>
    <mergeCell ref="W162:X164"/>
    <mergeCell ref="S163:S164"/>
    <mergeCell ref="Q165:Q166"/>
    <mergeCell ref="X165:X166"/>
    <mergeCell ref="Q167:R167"/>
    <mergeCell ref="W167:X167"/>
    <mergeCell ref="Q180:R180"/>
    <mergeCell ref="W180:X180"/>
    <mergeCell ref="Q181:Q184"/>
    <mergeCell ref="W181:X181"/>
    <mergeCell ref="W182:X182"/>
    <mergeCell ref="W183:X183"/>
    <mergeCell ref="W184:X184"/>
    <mergeCell ref="W168:X168"/>
    <mergeCell ref="W169:X169"/>
    <mergeCell ref="W170:X170"/>
    <mergeCell ref="W171:X171"/>
    <mergeCell ref="Q168:Q171"/>
    <mergeCell ref="Q172:Q175"/>
    <mergeCell ref="W172:X172"/>
    <mergeCell ref="W173:X173"/>
    <mergeCell ref="W174:X174"/>
    <mergeCell ref="W175:X175"/>
    <mergeCell ref="Q176:Q179"/>
    <mergeCell ref="W176:X176"/>
    <mergeCell ref="W177:X177"/>
    <mergeCell ref="W178:X178"/>
    <mergeCell ref="W179:X179"/>
  </mergeCells>
  <phoneticPr fontId="2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7"/>
  <sheetViews>
    <sheetView topLeftCell="A52" workbookViewId="0">
      <selection activeCell="I161" sqref="I161"/>
    </sheetView>
  </sheetViews>
  <sheetFormatPr defaultColWidth="9" defaultRowHeight="14"/>
  <sheetData>
    <row r="1" spans="1:16">
      <c r="A1" s="2" t="s">
        <v>0</v>
      </c>
      <c r="B1" s="2"/>
      <c r="C1" s="2"/>
      <c r="D1" s="2"/>
      <c r="E1" s="2"/>
      <c r="F1" s="2"/>
      <c r="G1" s="2"/>
      <c r="H1" s="3"/>
      <c r="I1" s="3"/>
      <c r="J1" s="1"/>
      <c r="K1" s="1"/>
      <c r="L1" s="1"/>
      <c r="M1" s="1"/>
      <c r="N1" s="2"/>
      <c r="O1" s="2"/>
      <c r="P1" s="2"/>
    </row>
    <row r="2" spans="1:16" ht="25.5">
      <c r="A2" s="105" t="s">
        <v>1</v>
      </c>
      <c r="B2" s="106"/>
      <c r="C2" s="106"/>
      <c r="D2" s="106"/>
      <c r="E2" s="106"/>
      <c r="F2" s="106"/>
      <c r="G2" s="106"/>
      <c r="H2" s="107"/>
      <c r="I2" s="107"/>
      <c r="J2" s="108"/>
      <c r="K2" s="108"/>
      <c r="L2" s="108"/>
      <c r="M2" s="108"/>
      <c r="N2" s="106"/>
      <c r="O2" s="106"/>
      <c r="P2" s="106"/>
    </row>
    <row r="3" spans="1:16">
      <c r="A3" s="111" t="s">
        <v>2</v>
      </c>
      <c r="B3" s="111" t="s">
        <v>3</v>
      </c>
      <c r="C3" s="111"/>
      <c r="D3" s="111" t="s">
        <v>4</v>
      </c>
      <c r="E3" s="111" t="s">
        <v>5</v>
      </c>
      <c r="F3" s="111" t="s">
        <v>6</v>
      </c>
      <c r="G3" s="111" t="s">
        <v>7</v>
      </c>
      <c r="H3" s="109" t="s">
        <v>8</v>
      </c>
      <c r="I3" s="109"/>
      <c r="J3" s="110" t="s">
        <v>9</v>
      </c>
      <c r="K3" s="110"/>
      <c r="L3" s="110"/>
      <c r="M3" s="110"/>
      <c r="N3" s="111"/>
      <c r="O3" s="111"/>
      <c r="P3" s="111" t="s">
        <v>10</v>
      </c>
    </row>
    <row r="4" spans="1:16">
      <c r="A4" s="111"/>
      <c r="B4" s="111"/>
      <c r="C4" s="111"/>
      <c r="D4" s="111"/>
      <c r="E4" s="111"/>
      <c r="F4" s="111"/>
      <c r="G4" s="111"/>
      <c r="H4" s="109" t="s">
        <v>11</v>
      </c>
      <c r="I4" s="109"/>
      <c r="J4" s="110"/>
      <c r="K4" s="110"/>
      <c r="L4" s="110"/>
      <c r="M4" s="110"/>
      <c r="N4" s="111"/>
      <c r="O4" s="111"/>
      <c r="P4" s="111"/>
    </row>
    <row r="5" spans="1:16">
      <c r="A5" s="111"/>
      <c r="B5" s="111"/>
      <c r="C5" s="111"/>
      <c r="D5" s="111"/>
      <c r="E5" s="111"/>
      <c r="F5" s="111"/>
      <c r="G5" s="111"/>
      <c r="H5" s="109" t="s">
        <v>12</v>
      </c>
      <c r="I5" s="109" t="s">
        <v>13</v>
      </c>
      <c r="J5" s="110" t="s">
        <v>14</v>
      </c>
      <c r="K5" s="110"/>
      <c r="L5" s="110" t="s">
        <v>15</v>
      </c>
      <c r="M5" s="110"/>
      <c r="N5" s="111" t="s">
        <v>16</v>
      </c>
      <c r="O5" s="111"/>
      <c r="P5" s="32"/>
    </row>
    <row r="6" spans="1:16">
      <c r="A6" s="111"/>
      <c r="B6" s="111"/>
      <c r="C6" s="111"/>
      <c r="D6" s="111"/>
      <c r="E6" s="111"/>
      <c r="F6" s="111"/>
      <c r="G6" s="111"/>
      <c r="H6" s="109"/>
      <c r="I6" s="109"/>
      <c r="J6" s="33">
        <v>1</v>
      </c>
      <c r="K6" s="33">
        <v>2</v>
      </c>
      <c r="L6" s="33">
        <v>3</v>
      </c>
      <c r="M6" s="33">
        <v>4</v>
      </c>
      <c r="N6" s="32">
        <v>5</v>
      </c>
      <c r="O6" s="32">
        <v>6</v>
      </c>
      <c r="P6" s="32"/>
    </row>
    <row r="7" spans="1:16" ht="24">
      <c r="A7" s="111" t="s">
        <v>242</v>
      </c>
      <c r="B7" s="112" t="s">
        <v>17</v>
      </c>
      <c r="C7" s="112"/>
      <c r="D7" s="34" t="s">
        <v>248</v>
      </c>
      <c r="E7" s="34">
        <v>3</v>
      </c>
      <c r="F7" s="34" t="s">
        <v>18</v>
      </c>
      <c r="G7" s="35">
        <v>48</v>
      </c>
      <c r="H7" s="36">
        <v>32</v>
      </c>
      <c r="I7" s="36">
        <v>16</v>
      </c>
      <c r="J7" s="17"/>
      <c r="K7" s="17"/>
      <c r="L7" s="17">
        <v>3</v>
      </c>
      <c r="M7" s="17"/>
      <c r="N7" s="34"/>
      <c r="O7" s="34"/>
      <c r="P7" s="34"/>
    </row>
    <row r="8" spans="1:16" ht="48">
      <c r="A8" s="111"/>
      <c r="B8" s="112"/>
      <c r="C8" s="112"/>
      <c r="D8" s="34" t="s">
        <v>249</v>
      </c>
      <c r="E8" s="34">
        <v>2</v>
      </c>
      <c r="F8" s="34" t="s">
        <v>250</v>
      </c>
      <c r="G8" s="35">
        <v>32</v>
      </c>
      <c r="H8" s="36">
        <v>32</v>
      </c>
      <c r="I8" s="36">
        <v>0</v>
      </c>
      <c r="J8" s="17"/>
      <c r="K8" s="17"/>
      <c r="L8" s="17"/>
      <c r="M8" s="17">
        <v>2</v>
      </c>
      <c r="N8" s="34"/>
      <c r="O8" s="34"/>
      <c r="P8" s="34"/>
    </row>
    <row r="9" spans="1:16" ht="48">
      <c r="A9" s="111"/>
      <c r="B9" s="112" t="s">
        <v>19</v>
      </c>
      <c r="C9" s="112"/>
      <c r="D9" s="34" t="s">
        <v>20</v>
      </c>
      <c r="E9" s="34">
        <v>2</v>
      </c>
      <c r="F9" s="34" t="s">
        <v>18</v>
      </c>
      <c r="G9" s="35">
        <v>32</v>
      </c>
      <c r="H9" s="36">
        <v>16</v>
      </c>
      <c r="I9" s="36">
        <v>16</v>
      </c>
      <c r="J9" s="17"/>
      <c r="K9" s="17"/>
      <c r="L9" s="17"/>
      <c r="M9" s="17">
        <v>2</v>
      </c>
      <c r="N9" s="34"/>
      <c r="O9" s="34"/>
      <c r="P9" s="34"/>
    </row>
    <row r="10" spans="1:16" ht="24">
      <c r="A10" s="111"/>
      <c r="B10" s="112" t="s">
        <v>21</v>
      </c>
      <c r="C10" s="112"/>
      <c r="D10" s="34" t="s">
        <v>22</v>
      </c>
      <c r="E10" s="34">
        <v>2</v>
      </c>
      <c r="F10" s="34" t="s">
        <v>18</v>
      </c>
      <c r="G10" s="35">
        <v>32</v>
      </c>
      <c r="H10" s="36">
        <v>4</v>
      </c>
      <c r="I10" s="36">
        <v>28</v>
      </c>
      <c r="J10" s="17">
        <v>2</v>
      </c>
      <c r="K10" s="17"/>
      <c r="L10" s="17"/>
      <c r="M10" s="17"/>
      <c r="N10" s="34"/>
      <c r="O10" s="34"/>
      <c r="P10" s="34"/>
    </row>
    <row r="11" spans="1:16" ht="24">
      <c r="A11" s="111"/>
      <c r="B11" s="112" t="s">
        <v>23</v>
      </c>
      <c r="C11" s="112"/>
      <c r="D11" s="34" t="s">
        <v>24</v>
      </c>
      <c r="E11" s="34">
        <v>2</v>
      </c>
      <c r="F11" s="34" t="s">
        <v>18</v>
      </c>
      <c r="G11" s="35">
        <v>32</v>
      </c>
      <c r="H11" s="36">
        <v>4</v>
      </c>
      <c r="I11" s="36">
        <v>28</v>
      </c>
      <c r="J11" s="17"/>
      <c r="K11" s="17">
        <v>2</v>
      </c>
      <c r="L11" s="17"/>
      <c r="M11" s="17"/>
      <c r="N11" s="34"/>
      <c r="O11" s="34"/>
      <c r="P11" s="34"/>
    </row>
    <row r="12" spans="1:16" ht="24">
      <c r="A12" s="111"/>
      <c r="B12" s="112" t="s">
        <v>25</v>
      </c>
      <c r="C12" s="112"/>
      <c r="D12" s="34" t="s">
        <v>26</v>
      </c>
      <c r="E12" s="34">
        <v>2</v>
      </c>
      <c r="F12" s="34" t="s">
        <v>18</v>
      </c>
      <c r="G12" s="35">
        <v>32</v>
      </c>
      <c r="H12" s="36">
        <v>4</v>
      </c>
      <c r="I12" s="36">
        <v>28</v>
      </c>
      <c r="J12" s="17"/>
      <c r="K12" s="17"/>
      <c r="L12" s="17">
        <v>2</v>
      </c>
      <c r="M12" s="17"/>
      <c r="N12" s="34"/>
      <c r="O12" s="34"/>
      <c r="P12" s="46" t="s">
        <v>27</v>
      </c>
    </row>
    <row r="13" spans="1:16" ht="24">
      <c r="A13" s="111"/>
      <c r="B13" s="112" t="s">
        <v>28</v>
      </c>
      <c r="C13" s="112"/>
      <c r="D13" s="34" t="s">
        <v>29</v>
      </c>
      <c r="E13" s="34">
        <v>4</v>
      </c>
      <c r="F13" s="34" t="s">
        <v>18</v>
      </c>
      <c r="G13" s="35">
        <v>64</v>
      </c>
      <c r="H13" s="36">
        <v>32</v>
      </c>
      <c r="I13" s="36">
        <v>32</v>
      </c>
      <c r="J13" s="17"/>
      <c r="K13" s="17">
        <v>4</v>
      </c>
      <c r="L13" s="17"/>
      <c r="M13" s="17"/>
      <c r="N13" s="34"/>
      <c r="O13" s="34"/>
      <c r="P13" s="46" t="s">
        <v>30</v>
      </c>
    </row>
    <row r="14" spans="1:16" ht="24">
      <c r="A14" s="111"/>
      <c r="B14" s="112" t="s">
        <v>31</v>
      </c>
      <c r="C14" s="112"/>
      <c r="D14" s="34" t="s">
        <v>32</v>
      </c>
      <c r="E14" s="34">
        <v>4</v>
      </c>
      <c r="F14" s="34" t="s">
        <v>18</v>
      </c>
      <c r="G14" s="35">
        <v>64</v>
      </c>
      <c r="H14" s="36">
        <v>16</v>
      </c>
      <c r="I14" s="36">
        <v>48</v>
      </c>
      <c r="J14" s="17">
        <v>4</v>
      </c>
      <c r="K14" s="17"/>
      <c r="L14" s="17"/>
      <c r="M14" s="17"/>
      <c r="N14" s="34"/>
      <c r="O14" s="34"/>
      <c r="P14" s="46" t="s">
        <v>33</v>
      </c>
    </row>
    <row r="15" spans="1:16" ht="24">
      <c r="A15" s="111"/>
      <c r="B15" s="112" t="s">
        <v>34</v>
      </c>
      <c r="C15" s="112"/>
      <c r="D15" s="34" t="s">
        <v>35</v>
      </c>
      <c r="E15" s="34">
        <v>2</v>
      </c>
      <c r="F15" s="34" t="s">
        <v>18</v>
      </c>
      <c r="G15" s="35">
        <v>32</v>
      </c>
      <c r="H15" s="36">
        <v>16</v>
      </c>
      <c r="I15" s="36">
        <v>16</v>
      </c>
      <c r="J15" s="17">
        <v>2</v>
      </c>
      <c r="K15" s="17"/>
      <c r="L15" s="17"/>
      <c r="M15" s="17"/>
      <c r="N15" s="34"/>
      <c r="O15" s="34"/>
      <c r="P15" s="46" t="s">
        <v>33</v>
      </c>
    </row>
    <row r="16" spans="1:16" ht="24">
      <c r="A16" s="111"/>
      <c r="B16" s="112" t="s">
        <v>36</v>
      </c>
      <c r="C16" s="112"/>
      <c r="D16" s="34" t="s">
        <v>37</v>
      </c>
      <c r="E16" s="34">
        <v>2</v>
      </c>
      <c r="F16" s="34" t="s">
        <v>18</v>
      </c>
      <c r="G16" s="35">
        <v>80</v>
      </c>
      <c r="H16" s="36">
        <v>32</v>
      </c>
      <c r="I16" s="36">
        <v>48</v>
      </c>
      <c r="J16" s="17" t="s">
        <v>38</v>
      </c>
      <c r="K16" s="17"/>
      <c r="L16" s="17"/>
      <c r="M16" s="17"/>
      <c r="N16" s="34"/>
      <c r="O16" s="34"/>
      <c r="P16" s="46" t="s">
        <v>39</v>
      </c>
    </row>
    <row r="17" spans="1:16" ht="24">
      <c r="A17" s="111"/>
      <c r="B17" s="112" t="s">
        <v>40</v>
      </c>
      <c r="C17" s="112"/>
      <c r="D17" s="34" t="s">
        <v>41</v>
      </c>
      <c r="E17" s="34">
        <v>1</v>
      </c>
      <c r="F17" s="34" t="s">
        <v>18</v>
      </c>
      <c r="G17" s="35">
        <v>40</v>
      </c>
      <c r="H17" s="36">
        <v>20</v>
      </c>
      <c r="I17" s="36">
        <v>20</v>
      </c>
      <c r="J17" s="17" t="s">
        <v>42</v>
      </c>
      <c r="K17" s="17" t="s">
        <v>42</v>
      </c>
      <c r="L17" s="17" t="s">
        <v>42</v>
      </c>
      <c r="M17" s="17" t="s">
        <v>42</v>
      </c>
      <c r="N17" s="34" t="s">
        <v>42</v>
      </c>
      <c r="O17" s="34"/>
      <c r="P17" s="46" t="s">
        <v>43</v>
      </c>
    </row>
    <row r="18" spans="1:16">
      <c r="A18" s="111"/>
      <c r="B18" s="113" t="s">
        <v>44</v>
      </c>
      <c r="C18" s="113"/>
      <c r="D18" s="34" t="s">
        <v>45</v>
      </c>
      <c r="E18" s="34">
        <v>4</v>
      </c>
      <c r="F18" s="34" t="s">
        <v>46</v>
      </c>
      <c r="G18" s="35">
        <v>64</v>
      </c>
      <c r="H18" s="36">
        <v>64</v>
      </c>
      <c r="I18" s="36">
        <v>0</v>
      </c>
      <c r="J18" s="17"/>
      <c r="K18" s="17">
        <v>4</v>
      </c>
      <c r="L18" s="17"/>
      <c r="M18" s="17"/>
      <c r="N18" s="34"/>
      <c r="O18" s="34"/>
      <c r="P18" s="46"/>
    </row>
    <row r="19" spans="1:16" ht="24">
      <c r="A19" s="111"/>
      <c r="B19" s="112" t="s">
        <v>47</v>
      </c>
      <c r="C19" s="112"/>
      <c r="D19" s="34" t="s">
        <v>48</v>
      </c>
      <c r="E19" s="34">
        <v>1</v>
      </c>
      <c r="F19" s="34" t="s">
        <v>18</v>
      </c>
      <c r="G19" s="35">
        <v>16</v>
      </c>
      <c r="H19" s="36">
        <v>10</v>
      </c>
      <c r="I19" s="36">
        <v>6</v>
      </c>
      <c r="J19" s="17"/>
      <c r="K19" s="17" t="s">
        <v>42</v>
      </c>
      <c r="L19" s="17"/>
      <c r="M19" s="17"/>
      <c r="N19" s="34"/>
      <c r="O19" s="34"/>
      <c r="P19" s="34"/>
    </row>
    <row r="20" spans="1:16" ht="24">
      <c r="A20" s="111"/>
      <c r="B20" s="112" t="s">
        <v>49</v>
      </c>
      <c r="C20" s="112"/>
      <c r="D20" s="34" t="s">
        <v>50</v>
      </c>
      <c r="E20" s="34">
        <v>2</v>
      </c>
      <c r="F20" s="34" t="s">
        <v>18</v>
      </c>
      <c r="G20" s="35">
        <v>32</v>
      </c>
      <c r="H20" s="36">
        <v>16</v>
      </c>
      <c r="I20" s="36">
        <v>16</v>
      </c>
      <c r="J20" s="17"/>
      <c r="K20" s="17"/>
      <c r="L20" s="17" t="s">
        <v>42</v>
      </c>
      <c r="M20" s="17"/>
      <c r="N20" s="34"/>
      <c r="O20" s="34"/>
      <c r="P20" s="34"/>
    </row>
    <row r="21" spans="1:16" ht="24">
      <c r="A21" s="111"/>
      <c r="B21" s="112" t="s">
        <v>51</v>
      </c>
      <c r="C21" s="112"/>
      <c r="D21" s="34" t="s">
        <v>52</v>
      </c>
      <c r="E21" s="34">
        <v>1</v>
      </c>
      <c r="F21" s="34" t="s">
        <v>18</v>
      </c>
      <c r="G21" s="35">
        <v>16</v>
      </c>
      <c r="H21" s="36">
        <v>8</v>
      </c>
      <c r="I21" s="36">
        <v>8</v>
      </c>
      <c r="J21" s="17"/>
      <c r="K21" s="17"/>
      <c r="L21" s="17"/>
      <c r="M21" s="17"/>
      <c r="N21" s="34" t="s">
        <v>42</v>
      </c>
      <c r="O21" s="34"/>
      <c r="P21" s="34"/>
    </row>
    <row r="22" spans="1:16">
      <c r="A22" s="111"/>
      <c r="B22" s="112" t="s">
        <v>53</v>
      </c>
      <c r="C22" s="112"/>
      <c r="D22" s="34" t="s">
        <v>54</v>
      </c>
      <c r="E22" s="34">
        <v>2</v>
      </c>
      <c r="F22" s="34" t="s">
        <v>18</v>
      </c>
      <c r="G22" s="35">
        <v>32</v>
      </c>
      <c r="H22" s="36">
        <v>16</v>
      </c>
      <c r="I22" s="36">
        <v>16</v>
      </c>
      <c r="J22" s="17"/>
      <c r="K22" s="17"/>
      <c r="L22" s="17"/>
      <c r="M22" s="17">
        <v>2</v>
      </c>
      <c r="N22" s="34"/>
      <c r="O22" s="34"/>
      <c r="P22" s="46"/>
    </row>
    <row r="23" spans="1:16">
      <c r="A23" s="111"/>
      <c r="B23" s="114" t="s">
        <v>55</v>
      </c>
      <c r="C23" s="114"/>
      <c r="D23" s="38" t="s">
        <v>56</v>
      </c>
      <c r="E23" s="38">
        <v>1</v>
      </c>
      <c r="F23" s="38" t="s">
        <v>18</v>
      </c>
      <c r="G23" s="38">
        <v>16</v>
      </c>
      <c r="H23" s="38">
        <v>4</v>
      </c>
      <c r="I23" s="38">
        <v>12</v>
      </c>
      <c r="J23" s="39" t="s">
        <v>42</v>
      </c>
      <c r="K23" s="39" t="s">
        <v>42</v>
      </c>
      <c r="L23" s="40"/>
      <c r="M23" s="40"/>
      <c r="N23" s="41"/>
      <c r="O23" s="41"/>
      <c r="P23" s="42" t="s">
        <v>57</v>
      </c>
    </row>
    <row r="24" spans="1:16" ht="16">
      <c r="A24" s="111"/>
      <c r="B24" s="112" t="s">
        <v>58</v>
      </c>
      <c r="C24" s="112"/>
      <c r="D24" s="34" t="s">
        <v>59</v>
      </c>
      <c r="E24" s="34"/>
      <c r="F24" s="34"/>
      <c r="G24" s="35"/>
      <c r="H24" s="36"/>
      <c r="I24" s="36"/>
      <c r="J24" s="17" t="s">
        <v>42</v>
      </c>
      <c r="K24" s="17"/>
      <c r="L24" s="17"/>
      <c r="M24" s="17"/>
      <c r="N24" s="34"/>
      <c r="O24" s="34"/>
      <c r="P24" s="42" t="s">
        <v>60</v>
      </c>
    </row>
    <row r="25" spans="1:16">
      <c r="A25" s="111"/>
      <c r="B25" s="111" t="s">
        <v>61</v>
      </c>
      <c r="C25" s="111"/>
      <c r="D25" s="111"/>
      <c r="E25" s="32">
        <f>SUM(E7:E23)</f>
        <v>37</v>
      </c>
      <c r="F25" s="32"/>
      <c r="G25" s="43">
        <f>SUM(G7:G23)</f>
        <v>664</v>
      </c>
      <c r="H25" s="44">
        <f>SUM(H7:H23)</f>
        <v>326</v>
      </c>
      <c r="I25" s="44">
        <f>SUM(I7:I23)</f>
        <v>338</v>
      </c>
      <c r="J25" s="33">
        <f>SUM(J7:J24)</f>
        <v>8</v>
      </c>
      <c r="K25" s="33">
        <f t="shared" ref="K25:O25" si="0">SUM(K7:K24)</f>
        <v>10</v>
      </c>
      <c r="L25" s="33">
        <f t="shared" si="0"/>
        <v>5</v>
      </c>
      <c r="M25" s="33">
        <f t="shared" si="0"/>
        <v>6</v>
      </c>
      <c r="N25" s="32">
        <f t="shared" si="0"/>
        <v>0</v>
      </c>
      <c r="O25" s="32">
        <f t="shared" si="0"/>
        <v>0</v>
      </c>
      <c r="P25" s="32"/>
    </row>
    <row r="26" spans="1:16">
      <c r="A26" s="111" t="s">
        <v>243</v>
      </c>
      <c r="B26" s="111" t="s">
        <v>62</v>
      </c>
      <c r="C26" s="111"/>
      <c r="D26" s="32" t="s">
        <v>63</v>
      </c>
      <c r="E26" s="34">
        <v>2</v>
      </c>
      <c r="F26" s="32" t="s">
        <v>46</v>
      </c>
      <c r="G26" s="32">
        <v>32</v>
      </c>
      <c r="H26" s="45">
        <v>2</v>
      </c>
      <c r="I26" s="45">
        <v>0</v>
      </c>
      <c r="J26" s="33"/>
      <c r="K26" s="33"/>
      <c r="L26" s="33"/>
      <c r="M26" s="33"/>
      <c r="N26" s="32"/>
      <c r="O26" s="32"/>
      <c r="P26" s="155" t="s">
        <v>64</v>
      </c>
    </row>
    <row r="27" spans="1:16">
      <c r="A27" s="111"/>
      <c r="B27" s="111" t="s">
        <v>65</v>
      </c>
      <c r="C27" s="111"/>
      <c r="D27" s="32" t="s">
        <v>66</v>
      </c>
      <c r="E27" s="34">
        <v>2</v>
      </c>
      <c r="F27" s="32" t="s">
        <v>46</v>
      </c>
      <c r="G27" s="32">
        <v>32</v>
      </c>
      <c r="H27" s="45">
        <v>2</v>
      </c>
      <c r="I27" s="45">
        <v>0</v>
      </c>
      <c r="J27" s="33"/>
      <c r="K27" s="33"/>
      <c r="L27" s="33"/>
      <c r="M27" s="33"/>
      <c r="N27" s="32"/>
      <c r="O27" s="32"/>
      <c r="P27" s="155"/>
    </row>
    <row r="28" spans="1:16" ht="24">
      <c r="A28" s="111"/>
      <c r="B28" s="115"/>
      <c r="C28" s="115"/>
      <c r="D28" s="32" t="s">
        <v>67</v>
      </c>
      <c r="E28" s="34">
        <v>4</v>
      </c>
      <c r="F28" s="32" t="s">
        <v>46</v>
      </c>
      <c r="G28" s="32">
        <v>64</v>
      </c>
      <c r="H28" s="45">
        <v>4</v>
      </c>
      <c r="I28" s="45">
        <v>0</v>
      </c>
      <c r="J28" s="33"/>
      <c r="K28" s="33"/>
      <c r="L28" s="33"/>
      <c r="M28" s="33"/>
      <c r="N28" s="32"/>
      <c r="O28" s="32"/>
      <c r="P28" s="46"/>
    </row>
    <row r="29" spans="1:16">
      <c r="A29" s="111"/>
      <c r="B29" s="111" t="s">
        <v>68</v>
      </c>
      <c r="C29" s="111"/>
      <c r="D29" s="111"/>
      <c r="E29" s="34">
        <v>6</v>
      </c>
      <c r="F29" s="32" t="s">
        <v>46</v>
      </c>
      <c r="G29" s="34">
        <v>96</v>
      </c>
      <c r="H29" s="45">
        <v>96</v>
      </c>
      <c r="I29" s="45">
        <v>0</v>
      </c>
      <c r="J29" s="33"/>
      <c r="K29" s="33"/>
      <c r="L29" s="33"/>
      <c r="M29" s="33"/>
      <c r="N29" s="32"/>
      <c r="O29" s="32"/>
      <c r="P29" s="34"/>
    </row>
    <row r="30" spans="1:16">
      <c r="A30" s="111" t="s">
        <v>69</v>
      </c>
      <c r="B30" s="111"/>
      <c r="C30" s="111"/>
      <c r="D30" s="111"/>
      <c r="E30" s="34">
        <f>E25+E29</f>
        <v>43</v>
      </c>
      <c r="F30" s="34"/>
      <c r="G30" s="34">
        <f>G25+G29</f>
        <v>760</v>
      </c>
      <c r="H30" s="34">
        <f>H25+H29</f>
        <v>422</v>
      </c>
      <c r="I30" s="34">
        <f>I25+I29</f>
        <v>338</v>
      </c>
      <c r="J30" s="17">
        <f>J25</f>
        <v>8</v>
      </c>
      <c r="K30" s="17">
        <f t="shared" ref="K30:O30" si="1">K25</f>
        <v>10</v>
      </c>
      <c r="L30" s="17">
        <f t="shared" si="1"/>
        <v>5</v>
      </c>
      <c r="M30" s="17">
        <f t="shared" si="1"/>
        <v>6</v>
      </c>
      <c r="N30" s="34">
        <f t="shared" si="1"/>
        <v>0</v>
      </c>
      <c r="O30" s="34">
        <f t="shared" si="1"/>
        <v>0</v>
      </c>
      <c r="P30" s="34"/>
    </row>
    <row r="31" spans="1:16" ht="26">
      <c r="A31" s="111" t="s">
        <v>244</v>
      </c>
      <c r="B31" s="116" t="s">
        <v>72</v>
      </c>
      <c r="C31" s="116"/>
      <c r="D31" s="47" t="s">
        <v>73</v>
      </c>
      <c r="E31" s="47">
        <v>4</v>
      </c>
      <c r="F31" s="47" t="s">
        <v>18</v>
      </c>
      <c r="G31" s="47">
        <f>E31*16</f>
        <v>64</v>
      </c>
      <c r="H31" s="47">
        <f>G31/2</f>
        <v>32</v>
      </c>
      <c r="I31" s="47">
        <f>G31-H31</f>
        <v>32</v>
      </c>
      <c r="J31" s="48" t="s">
        <v>42</v>
      </c>
      <c r="K31" s="16"/>
      <c r="L31" s="48" t="s">
        <v>42</v>
      </c>
      <c r="M31" s="16"/>
      <c r="N31" s="47"/>
      <c r="O31" s="47"/>
      <c r="P31" s="49" t="s">
        <v>74</v>
      </c>
    </row>
    <row r="32" spans="1:16" ht="30">
      <c r="A32" s="111"/>
      <c r="B32" s="116" t="s">
        <v>76</v>
      </c>
      <c r="C32" s="116"/>
      <c r="D32" s="47" t="s">
        <v>77</v>
      </c>
      <c r="E32" s="47">
        <v>4</v>
      </c>
      <c r="F32" s="47" t="s">
        <v>18</v>
      </c>
      <c r="G32" s="47">
        <f>E32*16</f>
        <v>64</v>
      </c>
      <c r="H32" s="47">
        <f>G32/2</f>
        <v>32</v>
      </c>
      <c r="I32" s="47">
        <f>G32-H32</f>
        <v>32</v>
      </c>
      <c r="J32" s="16" t="s">
        <v>42</v>
      </c>
      <c r="K32" s="16" t="s">
        <v>42</v>
      </c>
      <c r="L32" s="16" t="s">
        <v>42</v>
      </c>
      <c r="M32" s="16"/>
      <c r="N32" s="47"/>
      <c r="O32" s="47"/>
      <c r="P32" s="50" t="s">
        <v>241</v>
      </c>
    </row>
    <row r="33" spans="1:16" ht="26">
      <c r="A33" s="111"/>
      <c r="B33" s="116" t="s">
        <v>78</v>
      </c>
      <c r="C33" s="116"/>
      <c r="D33" s="47" t="s">
        <v>79</v>
      </c>
      <c r="E33" s="47">
        <v>4</v>
      </c>
      <c r="F33" s="47" t="s">
        <v>18</v>
      </c>
      <c r="G33" s="47">
        <f>E33*16</f>
        <v>64</v>
      </c>
      <c r="H33" s="47">
        <f>G33/2</f>
        <v>32</v>
      </c>
      <c r="I33" s="47">
        <f>G33-H33</f>
        <v>32</v>
      </c>
      <c r="J33" s="48" t="s">
        <v>42</v>
      </c>
      <c r="K33" s="16"/>
      <c r="L33" s="16"/>
      <c r="M33" s="16" t="s">
        <v>42</v>
      </c>
      <c r="N33" s="47"/>
      <c r="O33" s="47"/>
      <c r="P33" s="50" t="s">
        <v>80</v>
      </c>
    </row>
    <row r="34" spans="1:16" ht="45">
      <c r="A34" s="111"/>
      <c r="B34" s="116" t="s">
        <v>81</v>
      </c>
      <c r="C34" s="116"/>
      <c r="D34" s="47" t="s">
        <v>82</v>
      </c>
      <c r="E34" s="47">
        <v>4</v>
      </c>
      <c r="F34" s="47" t="s">
        <v>18</v>
      </c>
      <c r="G34" s="47">
        <f>E34*16</f>
        <v>64</v>
      </c>
      <c r="H34" s="47">
        <f>G34/2</f>
        <v>32</v>
      </c>
      <c r="I34" s="47">
        <f>G34-H34</f>
        <v>32</v>
      </c>
      <c r="J34" s="16" t="s">
        <v>42</v>
      </c>
      <c r="K34" s="16" t="s">
        <v>42</v>
      </c>
      <c r="L34" s="16"/>
      <c r="M34" s="16"/>
      <c r="N34" s="47"/>
      <c r="O34" s="47"/>
      <c r="P34" s="50" t="s">
        <v>83</v>
      </c>
    </row>
    <row r="35" spans="1:16">
      <c r="A35" s="111"/>
      <c r="B35" s="111" t="s">
        <v>84</v>
      </c>
      <c r="C35" s="111"/>
      <c r="D35" s="111"/>
      <c r="E35" s="34">
        <f>SUM(E31:E34)</f>
        <v>16</v>
      </c>
      <c r="F35" s="34">
        <f>SUM(F31:F34)</f>
        <v>0</v>
      </c>
      <c r="G35" s="34">
        <f>SUM(G31:G34)</f>
        <v>256</v>
      </c>
      <c r="H35" s="34">
        <f>SUM(H31:H34)</f>
        <v>128</v>
      </c>
      <c r="I35" s="34">
        <f>SUM(I31:I34)</f>
        <v>128</v>
      </c>
      <c r="J35" s="33"/>
      <c r="K35" s="33"/>
      <c r="L35" s="33"/>
      <c r="M35" s="33"/>
      <c r="N35" s="32"/>
      <c r="O35" s="32"/>
      <c r="P35" s="34"/>
    </row>
    <row r="36" spans="1:16" ht="24">
      <c r="A36" s="135" t="s">
        <v>245</v>
      </c>
      <c r="B36" s="111" t="s">
        <v>85</v>
      </c>
      <c r="C36" s="51" t="s">
        <v>86</v>
      </c>
      <c r="D36" s="34" t="s">
        <v>87</v>
      </c>
      <c r="E36" s="34">
        <v>4</v>
      </c>
      <c r="F36" s="34" t="s">
        <v>18</v>
      </c>
      <c r="G36" s="34">
        <v>64</v>
      </c>
      <c r="H36" s="36">
        <v>32</v>
      </c>
      <c r="I36" s="36">
        <v>32</v>
      </c>
      <c r="J36" s="16">
        <v>4</v>
      </c>
      <c r="K36" s="17"/>
      <c r="L36" s="17"/>
      <c r="M36" s="17"/>
      <c r="N36" s="34"/>
      <c r="O36" s="34"/>
      <c r="P36" s="34"/>
    </row>
    <row r="37" spans="1:16">
      <c r="A37" s="135"/>
      <c r="B37" s="111"/>
      <c r="C37" s="52" t="s">
        <v>89</v>
      </c>
      <c r="D37" s="34" t="s">
        <v>90</v>
      </c>
      <c r="E37" s="34">
        <v>2</v>
      </c>
      <c r="F37" s="34" t="s">
        <v>18</v>
      </c>
      <c r="G37" s="34">
        <v>32</v>
      </c>
      <c r="H37" s="36">
        <v>16</v>
      </c>
      <c r="I37" s="36">
        <v>16</v>
      </c>
      <c r="J37" s="16">
        <v>2</v>
      </c>
      <c r="K37" s="17"/>
      <c r="L37" s="17"/>
      <c r="M37" s="17"/>
      <c r="N37" s="34"/>
      <c r="O37" s="34"/>
      <c r="P37" s="34"/>
    </row>
    <row r="38" spans="1:16" ht="24">
      <c r="A38" s="135"/>
      <c r="B38" s="111"/>
      <c r="C38" s="51" t="s">
        <v>91</v>
      </c>
      <c r="D38" s="34" t="s">
        <v>92</v>
      </c>
      <c r="E38" s="34">
        <v>4</v>
      </c>
      <c r="F38" s="34" t="s">
        <v>18</v>
      </c>
      <c r="G38" s="34">
        <v>64</v>
      </c>
      <c r="H38" s="36">
        <v>32</v>
      </c>
      <c r="I38" s="36">
        <v>32</v>
      </c>
      <c r="J38" s="17"/>
      <c r="K38" s="16">
        <v>4</v>
      </c>
      <c r="L38" s="17"/>
      <c r="M38" s="17"/>
      <c r="N38" s="34"/>
      <c r="O38" s="34"/>
      <c r="P38" s="34"/>
    </row>
    <row r="39" spans="1:16">
      <c r="A39" s="135"/>
      <c r="B39" s="111"/>
      <c r="C39" s="52" t="s">
        <v>93</v>
      </c>
      <c r="D39" s="39" t="s">
        <v>94</v>
      </c>
      <c r="E39" s="17">
        <v>4</v>
      </c>
      <c r="F39" s="17" t="s">
        <v>18</v>
      </c>
      <c r="G39" s="17">
        <v>64</v>
      </c>
      <c r="H39" s="17">
        <v>32</v>
      </c>
      <c r="I39" s="17">
        <v>32</v>
      </c>
      <c r="J39" s="17"/>
      <c r="K39" s="17">
        <v>4</v>
      </c>
      <c r="L39" s="17"/>
      <c r="M39" s="17"/>
      <c r="N39" s="34"/>
      <c r="O39" s="34"/>
      <c r="P39" s="34"/>
    </row>
    <row r="40" spans="1:16">
      <c r="A40" s="135"/>
      <c r="B40" s="111"/>
      <c r="C40" s="52"/>
      <c r="D40" s="34"/>
      <c r="E40" s="34"/>
      <c r="F40" s="34"/>
      <c r="G40" s="34"/>
      <c r="H40" s="36"/>
      <c r="I40" s="36"/>
      <c r="J40" s="17"/>
      <c r="K40" s="17"/>
      <c r="L40" s="17"/>
      <c r="M40" s="17"/>
      <c r="N40" s="34"/>
      <c r="O40" s="34"/>
      <c r="P40" s="34"/>
    </row>
    <row r="41" spans="1:16">
      <c r="A41" s="135"/>
      <c r="B41" s="111"/>
      <c r="C41" s="52"/>
      <c r="D41" s="34"/>
      <c r="E41" s="34"/>
      <c r="F41" s="34"/>
      <c r="G41" s="34"/>
      <c r="H41" s="36"/>
      <c r="I41" s="36"/>
      <c r="J41" s="17"/>
      <c r="K41" s="17"/>
      <c r="L41" s="17"/>
      <c r="M41" s="17"/>
      <c r="N41" s="34"/>
      <c r="O41" s="34"/>
      <c r="P41" s="34"/>
    </row>
    <row r="42" spans="1:16">
      <c r="A42" s="135"/>
      <c r="B42" s="111" t="s">
        <v>95</v>
      </c>
      <c r="C42" s="111"/>
      <c r="D42" s="111"/>
      <c r="E42" s="34">
        <f>E36+E37+E38+E39+E40+E41</f>
        <v>14</v>
      </c>
      <c r="F42" s="34"/>
      <c r="G42" s="34">
        <f>G36+G37+G38+G39+G40+G41</f>
        <v>224</v>
      </c>
      <c r="H42" s="34">
        <f>H36+H37+H38+H39+H40+H41</f>
        <v>112</v>
      </c>
      <c r="I42" s="34">
        <f>I36+I37+I38+I39+I40+I41</f>
        <v>112</v>
      </c>
      <c r="J42" s="17">
        <f t="shared" ref="J42:O42" si="2">J36+J37+J38+J39+J40+J41</f>
        <v>6</v>
      </c>
      <c r="K42" s="17">
        <f t="shared" si="2"/>
        <v>8</v>
      </c>
      <c r="L42" s="17">
        <f t="shared" si="2"/>
        <v>0</v>
      </c>
      <c r="M42" s="17">
        <f t="shared" si="2"/>
        <v>0</v>
      </c>
      <c r="N42" s="34">
        <f t="shared" si="2"/>
        <v>0</v>
      </c>
      <c r="O42" s="34">
        <f t="shared" si="2"/>
        <v>0</v>
      </c>
      <c r="P42" s="34"/>
    </row>
    <row r="43" spans="1:16">
      <c r="A43" s="135"/>
      <c r="B43" s="110" t="s">
        <v>97</v>
      </c>
      <c r="C43" s="53" t="s">
        <v>98</v>
      </c>
      <c r="D43" s="54" t="s">
        <v>99</v>
      </c>
      <c r="E43" s="17">
        <v>4</v>
      </c>
      <c r="F43" s="55" t="s">
        <v>18</v>
      </c>
      <c r="G43" s="17">
        <v>64</v>
      </c>
      <c r="H43" s="17">
        <v>32</v>
      </c>
      <c r="I43" s="17">
        <v>32</v>
      </c>
      <c r="J43" s="33"/>
      <c r="K43" s="33"/>
      <c r="L43" s="33"/>
      <c r="M43" s="33">
        <v>4</v>
      </c>
      <c r="N43" s="33"/>
      <c r="O43" s="33"/>
      <c r="P43" s="17"/>
    </row>
    <row r="44" spans="1:16" ht="24">
      <c r="A44" s="135"/>
      <c r="B44" s="111"/>
      <c r="C44" s="52" t="s">
        <v>100</v>
      </c>
      <c r="D44" s="56" t="s">
        <v>101</v>
      </c>
      <c r="E44" s="34">
        <v>4</v>
      </c>
      <c r="F44" s="56" t="s">
        <v>18</v>
      </c>
      <c r="G44" s="34">
        <v>64</v>
      </c>
      <c r="H44" s="36">
        <v>32</v>
      </c>
      <c r="I44" s="36">
        <v>32</v>
      </c>
      <c r="J44" s="33"/>
      <c r="K44" s="33">
        <v>4</v>
      </c>
      <c r="L44" s="33"/>
      <c r="M44" s="33"/>
      <c r="N44" s="32"/>
      <c r="O44" s="32"/>
      <c r="P44" s="34"/>
    </row>
    <row r="45" spans="1:16">
      <c r="A45" s="135"/>
      <c r="B45" s="111"/>
      <c r="C45" s="51" t="s">
        <v>102</v>
      </c>
      <c r="D45" s="56" t="s">
        <v>103</v>
      </c>
      <c r="E45" s="34">
        <v>4</v>
      </c>
      <c r="F45" s="56" t="s">
        <v>18</v>
      </c>
      <c r="G45" s="34">
        <v>64</v>
      </c>
      <c r="H45" s="36">
        <v>32</v>
      </c>
      <c r="I45" s="36">
        <v>32</v>
      </c>
      <c r="J45" s="33"/>
      <c r="K45" s="33"/>
      <c r="L45" s="33">
        <v>4</v>
      </c>
      <c r="M45" s="33"/>
      <c r="N45" s="32"/>
      <c r="O45" s="32"/>
      <c r="P45" s="34"/>
    </row>
    <row r="46" spans="1:16">
      <c r="A46" s="135"/>
      <c r="B46" s="111"/>
      <c r="C46" s="51"/>
      <c r="D46" s="56"/>
      <c r="E46" s="34"/>
      <c r="F46" s="56"/>
      <c r="G46" s="34"/>
      <c r="H46" s="36"/>
      <c r="I46" s="36"/>
      <c r="J46" s="33"/>
      <c r="K46" s="33"/>
      <c r="L46" s="33"/>
      <c r="M46" s="33"/>
      <c r="N46" s="32"/>
      <c r="O46" s="32"/>
      <c r="P46" s="34"/>
    </row>
    <row r="47" spans="1:16">
      <c r="A47" s="135"/>
      <c r="B47" s="111"/>
      <c r="C47" s="52"/>
      <c r="D47" s="32"/>
      <c r="E47" s="34"/>
      <c r="F47" s="32"/>
      <c r="G47" s="32"/>
      <c r="H47" s="45"/>
      <c r="I47" s="45"/>
      <c r="J47" s="33"/>
      <c r="K47" s="33"/>
      <c r="L47" s="33"/>
      <c r="M47" s="33"/>
      <c r="N47" s="32"/>
      <c r="O47" s="32"/>
      <c r="P47" s="34"/>
    </row>
    <row r="48" spans="1:16">
      <c r="A48" s="135"/>
      <c r="B48" s="111"/>
      <c r="C48" s="52"/>
      <c r="D48" s="32"/>
      <c r="E48" s="34"/>
      <c r="F48" s="32"/>
      <c r="G48" s="32"/>
      <c r="H48" s="45"/>
      <c r="I48" s="45"/>
      <c r="J48" s="33"/>
      <c r="K48" s="33"/>
      <c r="L48" s="33"/>
      <c r="M48" s="33"/>
      <c r="N48" s="32"/>
      <c r="O48" s="32"/>
      <c r="P48" s="34"/>
    </row>
    <row r="49" spans="1:16">
      <c r="A49" s="135"/>
      <c r="B49" s="111" t="s">
        <v>105</v>
      </c>
      <c r="C49" s="111"/>
      <c r="D49" s="111"/>
      <c r="E49" s="34">
        <f>E43+E44+E45+E47+E48</f>
        <v>12</v>
      </c>
      <c r="F49" s="34"/>
      <c r="G49" s="34">
        <f t="shared" ref="G49:O49" si="3">G43+G44+G45+G47+G48</f>
        <v>192</v>
      </c>
      <c r="H49" s="34">
        <f t="shared" si="3"/>
        <v>96</v>
      </c>
      <c r="I49" s="34">
        <f t="shared" si="3"/>
        <v>96</v>
      </c>
      <c r="J49" s="17">
        <f t="shared" si="3"/>
        <v>0</v>
      </c>
      <c r="K49" s="17">
        <f t="shared" si="3"/>
        <v>4</v>
      </c>
      <c r="L49" s="17">
        <f t="shared" si="3"/>
        <v>4</v>
      </c>
      <c r="M49" s="17">
        <f t="shared" si="3"/>
        <v>4</v>
      </c>
      <c r="N49" s="34">
        <f t="shared" si="3"/>
        <v>0</v>
      </c>
      <c r="O49" s="34">
        <f t="shared" si="3"/>
        <v>0</v>
      </c>
      <c r="P49" s="34"/>
    </row>
    <row r="50" spans="1:16">
      <c r="A50" s="135"/>
      <c r="B50" s="111" t="s">
        <v>106</v>
      </c>
      <c r="C50" s="6" t="s">
        <v>107</v>
      </c>
      <c r="D50" s="6" t="s">
        <v>108</v>
      </c>
      <c r="E50" s="6">
        <v>4</v>
      </c>
      <c r="F50" s="6" t="s">
        <v>18</v>
      </c>
      <c r="G50" s="32">
        <v>64</v>
      </c>
      <c r="H50" s="45">
        <v>32</v>
      </c>
      <c r="I50" s="45">
        <v>32</v>
      </c>
      <c r="J50" s="8"/>
      <c r="K50" s="8">
        <v>4</v>
      </c>
      <c r="L50" s="8"/>
      <c r="M50" s="33"/>
      <c r="N50" s="32"/>
      <c r="O50" s="32"/>
      <c r="P50" s="34"/>
    </row>
    <row r="51" spans="1:16">
      <c r="A51" s="135"/>
      <c r="B51" s="111"/>
      <c r="C51" s="19" t="s">
        <v>91</v>
      </c>
      <c r="D51" s="6" t="s">
        <v>109</v>
      </c>
      <c r="E51" s="6">
        <v>4</v>
      </c>
      <c r="F51" s="6" t="s">
        <v>18</v>
      </c>
      <c r="G51" s="32">
        <v>64</v>
      </c>
      <c r="H51" s="45">
        <v>32</v>
      </c>
      <c r="I51" s="45">
        <v>32</v>
      </c>
      <c r="J51" s="8"/>
      <c r="K51" s="8">
        <v>4</v>
      </c>
      <c r="L51" s="8"/>
      <c r="M51" s="33"/>
      <c r="N51" s="32"/>
      <c r="O51" s="32"/>
      <c r="P51" s="34"/>
    </row>
    <row r="52" spans="1:16">
      <c r="A52" s="135"/>
      <c r="B52" s="111"/>
      <c r="C52" s="6" t="s">
        <v>110</v>
      </c>
      <c r="D52" s="6" t="s">
        <v>111</v>
      </c>
      <c r="E52" s="6">
        <v>4</v>
      </c>
      <c r="F52" s="6" t="s">
        <v>18</v>
      </c>
      <c r="G52" s="32">
        <v>64</v>
      </c>
      <c r="H52" s="45">
        <v>32</v>
      </c>
      <c r="I52" s="45">
        <v>32</v>
      </c>
      <c r="J52" s="8"/>
      <c r="K52" s="8"/>
      <c r="L52" s="8">
        <v>4</v>
      </c>
      <c r="M52" s="33"/>
      <c r="N52" s="32"/>
      <c r="O52" s="32"/>
      <c r="P52" s="34"/>
    </row>
    <row r="53" spans="1:16" ht="28">
      <c r="A53" s="135"/>
      <c r="B53" s="111"/>
      <c r="C53" s="19" t="s">
        <v>112</v>
      </c>
      <c r="D53" s="57" t="s">
        <v>113</v>
      </c>
      <c r="E53" s="19">
        <v>4</v>
      </c>
      <c r="F53" s="6" t="s">
        <v>18</v>
      </c>
      <c r="G53" s="32">
        <v>64</v>
      </c>
      <c r="H53" s="45">
        <v>32</v>
      </c>
      <c r="I53" s="45">
        <v>32</v>
      </c>
      <c r="J53" s="8"/>
      <c r="K53" s="8"/>
      <c r="L53" s="8">
        <v>4</v>
      </c>
      <c r="M53" s="33"/>
      <c r="N53" s="32"/>
      <c r="O53" s="32"/>
      <c r="P53" s="34"/>
    </row>
    <row r="54" spans="1:16">
      <c r="A54" s="135"/>
      <c r="B54" s="111"/>
      <c r="C54" s="52"/>
      <c r="D54" s="32"/>
      <c r="E54" s="34"/>
      <c r="F54" s="32"/>
      <c r="G54" s="32"/>
      <c r="H54" s="45"/>
      <c r="I54" s="45"/>
      <c r="J54" s="33"/>
      <c r="K54" s="33"/>
      <c r="L54" s="33"/>
      <c r="M54" s="33"/>
      <c r="N54" s="32"/>
      <c r="O54" s="32"/>
      <c r="P54" s="34"/>
    </row>
    <row r="55" spans="1:16">
      <c r="A55" s="135"/>
      <c r="B55" s="111"/>
      <c r="C55" s="52"/>
      <c r="D55" s="32"/>
      <c r="E55" s="34"/>
      <c r="F55" s="32"/>
      <c r="G55" s="32"/>
      <c r="H55" s="45"/>
      <c r="I55" s="45"/>
      <c r="J55" s="33"/>
      <c r="K55" s="33"/>
      <c r="L55" s="33"/>
      <c r="M55" s="33"/>
      <c r="N55" s="32"/>
      <c r="O55" s="32"/>
      <c r="P55" s="34"/>
    </row>
    <row r="56" spans="1:16">
      <c r="A56" s="135"/>
      <c r="B56" s="111" t="s">
        <v>114</v>
      </c>
      <c r="C56" s="111"/>
      <c r="D56" s="111"/>
      <c r="E56" s="34">
        <f>E50+E51+E52+E53+E54+E55</f>
        <v>16</v>
      </c>
      <c r="F56" s="34"/>
      <c r="G56" s="34">
        <f>G50+G51+G52+G53+G54+G55</f>
        <v>256</v>
      </c>
      <c r="H56" s="34">
        <f>H50+H51+H52+H53+H54+H55</f>
        <v>128</v>
      </c>
      <c r="I56" s="34">
        <f>I50+I51+I52+I53+I54+I55</f>
        <v>128</v>
      </c>
      <c r="J56" s="17">
        <f t="shared" ref="J56:O56" si="4">J50+J51+J52+J53+J54+J55</f>
        <v>0</v>
      </c>
      <c r="K56" s="17">
        <f t="shared" si="4"/>
        <v>8</v>
      </c>
      <c r="L56" s="17">
        <f t="shared" si="4"/>
        <v>8</v>
      </c>
      <c r="M56" s="17">
        <f t="shared" si="4"/>
        <v>0</v>
      </c>
      <c r="N56" s="34">
        <f t="shared" si="4"/>
        <v>0</v>
      </c>
      <c r="O56" s="34">
        <f t="shared" si="4"/>
        <v>0</v>
      </c>
      <c r="P56" s="34"/>
    </row>
    <row r="57" spans="1:16" ht="36">
      <c r="A57" s="135"/>
      <c r="B57" s="111" t="s">
        <v>115</v>
      </c>
      <c r="C57" s="56" t="s">
        <v>91</v>
      </c>
      <c r="D57" s="56" t="s">
        <v>109</v>
      </c>
      <c r="E57" s="34">
        <v>6</v>
      </c>
      <c r="F57" s="58" t="s">
        <v>18</v>
      </c>
      <c r="G57" s="34">
        <v>96</v>
      </c>
      <c r="H57" s="34">
        <v>48</v>
      </c>
      <c r="I57" s="34">
        <v>48</v>
      </c>
      <c r="J57" s="33">
        <v>6</v>
      </c>
      <c r="K57" s="33"/>
      <c r="L57" s="33"/>
      <c r="M57" s="33"/>
      <c r="N57" s="32"/>
      <c r="O57" s="32"/>
      <c r="P57" s="34"/>
    </row>
    <row r="58" spans="1:16" ht="30">
      <c r="A58" s="135"/>
      <c r="B58" s="111"/>
      <c r="C58" s="56" t="s">
        <v>116</v>
      </c>
      <c r="D58" s="56" t="s">
        <v>117</v>
      </c>
      <c r="E58" s="34">
        <v>6</v>
      </c>
      <c r="F58" s="58" t="s">
        <v>18</v>
      </c>
      <c r="G58" s="34">
        <v>96</v>
      </c>
      <c r="H58" s="34">
        <v>48</v>
      </c>
      <c r="I58" s="34">
        <v>48</v>
      </c>
      <c r="J58" s="33"/>
      <c r="K58" s="33">
        <v>6</v>
      </c>
      <c r="L58" s="33"/>
      <c r="M58" s="33"/>
      <c r="N58" s="32"/>
      <c r="O58" s="32"/>
      <c r="P58" s="59" t="s">
        <v>222</v>
      </c>
    </row>
    <row r="59" spans="1:16" ht="24">
      <c r="A59" s="135"/>
      <c r="B59" s="111"/>
      <c r="C59" s="56" t="s">
        <v>118</v>
      </c>
      <c r="D59" s="56" t="s">
        <v>119</v>
      </c>
      <c r="E59" s="34">
        <v>4</v>
      </c>
      <c r="F59" s="58" t="s">
        <v>18</v>
      </c>
      <c r="G59" s="34">
        <v>64</v>
      </c>
      <c r="H59" s="34">
        <v>32</v>
      </c>
      <c r="I59" s="34">
        <v>32</v>
      </c>
      <c r="J59" s="33"/>
      <c r="K59" s="33">
        <v>4</v>
      </c>
      <c r="L59" s="33"/>
      <c r="M59" s="33"/>
      <c r="N59" s="32"/>
      <c r="O59" s="32"/>
      <c r="P59" s="34"/>
    </row>
    <row r="60" spans="1:16" ht="24">
      <c r="A60" s="135"/>
      <c r="B60" s="111"/>
      <c r="C60" s="56"/>
      <c r="D60" s="56" t="s">
        <v>120</v>
      </c>
      <c r="E60" s="34">
        <v>4</v>
      </c>
      <c r="F60" s="58" t="s">
        <v>18</v>
      </c>
      <c r="G60" s="34">
        <v>64</v>
      </c>
      <c r="H60" s="34">
        <v>32</v>
      </c>
      <c r="I60" s="34">
        <v>32</v>
      </c>
      <c r="J60" s="33">
        <v>4</v>
      </c>
      <c r="K60" s="33"/>
      <c r="L60" s="33"/>
      <c r="M60" s="33"/>
      <c r="N60" s="32"/>
      <c r="O60" s="32"/>
      <c r="P60" s="34"/>
    </row>
    <row r="61" spans="1:16">
      <c r="A61" s="135"/>
      <c r="B61" s="111"/>
      <c r="C61" s="32"/>
      <c r="D61" s="32"/>
      <c r="E61" s="34"/>
      <c r="F61" s="34"/>
      <c r="G61" s="34"/>
      <c r="H61" s="34"/>
      <c r="I61" s="34"/>
      <c r="J61" s="33"/>
      <c r="K61" s="33"/>
      <c r="L61" s="33"/>
      <c r="M61" s="33"/>
      <c r="N61" s="32"/>
      <c r="O61" s="32"/>
      <c r="P61" s="34"/>
    </row>
    <row r="62" spans="1:16">
      <c r="A62" s="135"/>
      <c r="B62" s="111"/>
      <c r="C62" s="32"/>
      <c r="D62" s="32"/>
      <c r="E62" s="34"/>
      <c r="F62" s="34"/>
      <c r="G62" s="34"/>
      <c r="H62" s="34"/>
      <c r="I62" s="34"/>
      <c r="J62" s="33"/>
      <c r="K62" s="33"/>
      <c r="L62" s="33"/>
      <c r="M62" s="33"/>
      <c r="N62" s="32"/>
      <c r="O62" s="32"/>
      <c r="P62" s="34"/>
    </row>
    <row r="63" spans="1:16">
      <c r="A63" s="135"/>
      <c r="B63" s="111" t="s">
        <v>121</v>
      </c>
      <c r="C63" s="111"/>
      <c r="D63" s="111"/>
      <c r="E63" s="34">
        <f>SUM(E57:E62)</f>
        <v>20</v>
      </c>
      <c r="F63" s="34">
        <f t="shared" ref="F63:O63" si="5">SUM(F57:F62)</f>
        <v>0</v>
      </c>
      <c r="G63" s="34">
        <f t="shared" si="5"/>
        <v>320</v>
      </c>
      <c r="H63" s="34">
        <f t="shared" si="5"/>
        <v>160</v>
      </c>
      <c r="I63" s="34">
        <f t="shared" si="5"/>
        <v>160</v>
      </c>
      <c r="J63" s="17">
        <f t="shared" si="5"/>
        <v>10</v>
      </c>
      <c r="K63" s="17">
        <f t="shared" si="5"/>
        <v>10</v>
      </c>
      <c r="L63" s="17">
        <f t="shared" si="5"/>
        <v>0</v>
      </c>
      <c r="M63" s="17">
        <f t="shared" si="5"/>
        <v>0</v>
      </c>
      <c r="N63" s="34">
        <f t="shared" si="5"/>
        <v>0</v>
      </c>
      <c r="O63" s="34">
        <f t="shared" si="5"/>
        <v>0</v>
      </c>
      <c r="P63" s="34"/>
    </row>
    <row r="64" spans="1:16" ht="24">
      <c r="A64" s="135" t="s">
        <v>246</v>
      </c>
      <c r="B64" s="111" t="s">
        <v>85</v>
      </c>
      <c r="C64" s="51" t="s">
        <v>122</v>
      </c>
      <c r="D64" s="34" t="s">
        <v>123</v>
      </c>
      <c r="E64" s="34">
        <v>4</v>
      </c>
      <c r="F64" s="34" t="s">
        <v>18</v>
      </c>
      <c r="G64" s="34">
        <v>64</v>
      </c>
      <c r="H64" s="36">
        <v>32</v>
      </c>
      <c r="I64" s="36">
        <v>32</v>
      </c>
      <c r="J64" s="17"/>
      <c r="K64" s="17">
        <v>4</v>
      </c>
      <c r="L64" s="17"/>
      <c r="M64" s="17"/>
      <c r="N64" s="34"/>
      <c r="O64" s="34"/>
      <c r="P64" s="34"/>
    </row>
    <row r="65" spans="1:16" ht="24">
      <c r="A65" s="135"/>
      <c r="B65" s="111"/>
      <c r="C65" s="51" t="s">
        <v>124</v>
      </c>
      <c r="D65" s="34" t="s">
        <v>125</v>
      </c>
      <c r="E65" s="34">
        <v>4</v>
      </c>
      <c r="F65" s="34" t="s">
        <v>18</v>
      </c>
      <c r="G65" s="34">
        <v>64</v>
      </c>
      <c r="H65" s="36">
        <v>32</v>
      </c>
      <c r="I65" s="36">
        <v>32</v>
      </c>
      <c r="J65" s="17"/>
      <c r="K65" s="17"/>
      <c r="L65" s="17">
        <v>4</v>
      </c>
      <c r="M65" s="17"/>
      <c r="N65" s="34"/>
      <c r="O65" s="34"/>
      <c r="P65" s="34"/>
    </row>
    <row r="66" spans="1:16" ht="24">
      <c r="A66" s="135"/>
      <c r="B66" s="111"/>
      <c r="C66" s="51" t="s">
        <v>126</v>
      </c>
      <c r="D66" s="58" t="s">
        <v>127</v>
      </c>
      <c r="E66" s="34">
        <v>4</v>
      </c>
      <c r="F66" s="34" t="s">
        <v>18</v>
      </c>
      <c r="G66" s="34">
        <v>64</v>
      </c>
      <c r="H66" s="36">
        <v>32</v>
      </c>
      <c r="I66" s="36">
        <v>32</v>
      </c>
      <c r="J66" s="17"/>
      <c r="K66" s="17"/>
      <c r="L66" s="17"/>
      <c r="M66" s="17">
        <v>4</v>
      </c>
      <c r="N66" s="34"/>
      <c r="O66" s="34"/>
      <c r="P66" s="34"/>
    </row>
    <row r="67" spans="1:16" ht="24">
      <c r="A67" s="135"/>
      <c r="B67" s="111"/>
      <c r="C67" s="51" t="s">
        <v>128</v>
      </c>
      <c r="D67" s="34" t="s">
        <v>129</v>
      </c>
      <c r="E67" s="17">
        <v>6</v>
      </c>
      <c r="F67" s="34" t="s">
        <v>18</v>
      </c>
      <c r="G67" s="34">
        <v>96</v>
      </c>
      <c r="H67" s="36">
        <v>48</v>
      </c>
      <c r="I67" s="36">
        <v>48</v>
      </c>
      <c r="J67" s="17"/>
      <c r="K67" s="17"/>
      <c r="L67" s="17">
        <v>6</v>
      </c>
      <c r="M67" s="17"/>
      <c r="N67" s="34"/>
      <c r="O67" s="34"/>
      <c r="P67" s="34"/>
    </row>
    <row r="68" spans="1:16" ht="24">
      <c r="A68" s="135"/>
      <c r="B68" s="111"/>
      <c r="C68" s="52"/>
      <c r="D68" s="58" t="s">
        <v>130</v>
      </c>
      <c r="E68" s="34">
        <v>4</v>
      </c>
      <c r="F68" s="34" t="s">
        <v>18</v>
      </c>
      <c r="G68" s="34">
        <v>64</v>
      </c>
      <c r="H68" s="36">
        <v>32</v>
      </c>
      <c r="I68" s="36">
        <v>32</v>
      </c>
      <c r="J68" s="17"/>
      <c r="K68" s="17"/>
      <c r="L68" s="17"/>
      <c r="M68" s="17">
        <v>4</v>
      </c>
      <c r="N68" s="34"/>
      <c r="O68" s="34"/>
      <c r="P68" s="34"/>
    </row>
    <row r="69" spans="1:16">
      <c r="A69" s="135"/>
      <c r="B69" s="111"/>
      <c r="C69" s="52"/>
      <c r="D69" s="34"/>
      <c r="E69" s="34"/>
      <c r="F69" s="34"/>
      <c r="G69" s="34"/>
      <c r="H69" s="36"/>
      <c r="I69" s="36"/>
      <c r="J69" s="17"/>
      <c r="K69" s="17"/>
      <c r="L69" s="17"/>
      <c r="M69" s="17"/>
      <c r="N69" s="34"/>
      <c r="O69" s="34"/>
      <c r="P69" s="34"/>
    </row>
    <row r="70" spans="1:16">
      <c r="A70" s="135"/>
      <c r="B70" s="111" t="s">
        <v>131</v>
      </c>
      <c r="C70" s="111"/>
      <c r="D70" s="111"/>
      <c r="E70" s="34">
        <f>E64+E65+E66+E67+E68+E69</f>
        <v>22</v>
      </c>
      <c r="F70" s="34" t="s">
        <v>18</v>
      </c>
      <c r="G70" s="34">
        <f>G64+G65+G66+G67+G68+G69</f>
        <v>352</v>
      </c>
      <c r="H70" s="34">
        <f>H64+H65+H66+H67+H68+H69</f>
        <v>176</v>
      </c>
      <c r="I70" s="34">
        <f>I64+I65+I66+I67+I68+I69</f>
        <v>176</v>
      </c>
      <c r="J70" s="17">
        <f t="shared" ref="J70:O70" si="6">J64+J65+J66+J67+J68+J69</f>
        <v>0</v>
      </c>
      <c r="K70" s="17">
        <f t="shared" si="6"/>
        <v>4</v>
      </c>
      <c r="L70" s="17">
        <f t="shared" si="6"/>
        <v>10</v>
      </c>
      <c r="M70" s="17">
        <f t="shared" si="6"/>
        <v>8</v>
      </c>
      <c r="N70" s="34">
        <f t="shared" si="6"/>
        <v>0</v>
      </c>
      <c r="O70" s="34">
        <f t="shared" si="6"/>
        <v>0</v>
      </c>
      <c r="P70" s="34"/>
    </row>
    <row r="71" spans="1:16" ht="24">
      <c r="A71" s="135"/>
      <c r="B71" s="111" t="s">
        <v>97</v>
      </c>
      <c r="C71" s="52" t="s">
        <v>132</v>
      </c>
      <c r="D71" s="32" t="s">
        <v>133</v>
      </c>
      <c r="E71" s="34">
        <v>6</v>
      </c>
      <c r="F71" s="34" t="s">
        <v>18</v>
      </c>
      <c r="G71" s="34">
        <v>96</v>
      </c>
      <c r="H71" s="36">
        <v>48</v>
      </c>
      <c r="I71" s="36">
        <v>48</v>
      </c>
      <c r="J71" s="33"/>
      <c r="K71" s="33"/>
      <c r="L71" s="33">
        <v>6</v>
      </c>
      <c r="M71" s="33"/>
      <c r="N71" s="32"/>
      <c r="O71" s="32"/>
      <c r="P71" s="34"/>
    </row>
    <row r="72" spans="1:16" ht="24">
      <c r="A72" s="135"/>
      <c r="B72" s="111"/>
      <c r="C72" s="52" t="s">
        <v>134</v>
      </c>
      <c r="D72" s="32" t="s">
        <v>135</v>
      </c>
      <c r="E72" s="34">
        <v>6</v>
      </c>
      <c r="F72" s="34" t="s">
        <v>18</v>
      </c>
      <c r="G72" s="34">
        <v>96</v>
      </c>
      <c r="H72" s="36">
        <v>48</v>
      </c>
      <c r="I72" s="36">
        <v>48</v>
      </c>
      <c r="J72" s="33"/>
      <c r="K72" s="33">
        <v>6</v>
      </c>
      <c r="L72" s="33"/>
      <c r="M72" s="33"/>
      <c r="N72" s="32"/>
      <c r="O72" s="32"/>
      <c r="P72" s="34"/>
    </row>
    <row r="73" spans="1:16" ht="24">
      <c r="A73" s="135"/>
      <c r="B73" s="111"/>
      <c r="C73" s="52" t="s">
        <v>136</v>
      </c>
      <c r="D73" s="32" t="s">
        <v>137</v>
      </c>
      <c r="E73" s="34">
        <v>4</v>
      </c>
      <c r="F73" s="34" t="s">
        <v>18</v>
      </c>
      <c r="G73" s="34">
        <v>64</v>
      </c>
      <c r="H73" s="36">
        <v>32</v>
      </c>
      <c r="I73" s="36">
        <v>32</v>
      </c>
      <c r="J73" s="33"/>
      <c r="K73" s="33"/>
      <c r="L73" s="33">
        <v>4</v>
      </c>
      <c r="M73" s="33"/>
      <c r="N73" s="32"/>
      <c r="O73" s="32"/>
      <c r="P73" s="34"/>
    </row>
    <row r="74" spans="1:16" ht="24">
      <c r="A74" s="135"/>
      <c r="B74" s="110"/>
      <c r="C74" s="60" t="s">
        <v>138</v>
      </c>
      <c r="D74" s="55" t="s">
        <v>139</v>
      </c>
      <c r="E74" s="17">
        <v>4</v>
      </c>
      <c r="F74" s="17" t="s">
        <v>18</v>
      </c>
      <c r="G74" s="17">
        <v>64</v>
      </c>
      <c r="H74" s="17">
        <v>32</v>
      </c>
      <c r="I74" s="17">
        <v>32</v>
      </c>
      <c r="J74" s="33"/>
      <c r="K74" s="33"/>
      <c r="L74" s="33"/>
      <c r="M74" s="33">
        <v>4</v>
      </c>
      <c r="N74" s="33"/>
      <c r="O74" s="33"/>
      <c r="P74" s="17"/>
    </row>
    <row r="75" spans="1:16">
      <c r="A75" s="135"/>
      <c r="B75" s="111"/>
      <c r="C75" s="52"/>
      <c r="D75" s="32"/>
      <c r="E75" s="34"/>
      <c r="F75" s="32"/>
      <c r="G75" s="32"/>
      <c r="H75" s="45"/>
      <c r="I75" s="45"/>
      <c r="J75" s="33"/>
      <c r="K75" s="33"/>
      <c r="L75" s="33"/>
      <c r="M75" s="33"/>
      <c r="N75" s="32"/>
      <c r="O75" s="32"/>
      <c r="P75" s="34"/>
    </row>
    <row r="76" spans="1:16">
      <c r="A76" s="135"/>
      <c r="B76" s="111"/>
      <c r="C76" s="52"/>
      <c r="D76" s="32"/>
      <c r="E76" s="34"/>
      <c r="F76" s="32"/>
      <c r="G76" s="32"/>
      <c r="H76" s="45"/>
      <c r="I76" s="45"/>
      <c r="J76" s="33"/>
      <c r="K76" s="33"/>
      <c r="L76" s="33"/>
      <c r="M76" s="33"/>
      <c r="N76" s="32"/>
      <c r="O76" s="32"/>
      <c r="P76" s="34"/>
    </row>
    <row r="77" spans="1:16">
      <c r="A77" s="135"/>
      <c r="B77" s="111" t="s">
        <v>140</v>
      </c>
      <c r="C77" s="111"/>
      <c r="D77" s="111"/>
      <c r="E77" s="34">
        <f>E71+E72+E73+E74+E75+E76</f>
        <v>20</v>
      </c>
      <c r="F77" s="34"/>
      <c r="G77" s="34">
        <f>G71+G72+G73+G74+G75+G76</f>
        <v>320</v>
      </c>
      <c r="H77" s="34">
        <f>H71+H72+H73+H74+H75+H76</f>
        <v>160</v>
      </c>
      <c r="I77" s="34">
        <f>I71+I72+I73+I74+I75+I76</f>
        <v>160</v>
      </c>
      <c r="J77" s="17">
        <f t="shared" ref="J77:O77" si="7">J71+J72+J73+J74+J75+J76</f>
        <v>0</v>
      </c>
      <c r="K77" s="17">
        <f t="shared" si="7"/>
        <v>6</v>
      </c>
      <c r="L77" s="17">
        <f t="shared" si="7"/>
        <v>10</v>
      </c>
      <c r="M77" s="17">
        <f t="shared" si="7"/>
        <v>4</v>
      </c>
      <c r="N77" s="34">
        <f t="shared" si="7"/>
        <v>0</v>
      </c>
      <c r="O77" s="34">
        <f t="shared" si="7"/>
        <v>0</v>
      </c>
      <c r="P77" s="34"/>
    </row>
    <row r="78" spans="1:16">
      <c r="A78" s="135"/>
      <c r="B78" s="111" t="s">
        <v>106</v>
      </c>
      <c r="C78" s="6" t="s">
        <v>141</v>
      </c>
      <c r="D78" s="6" t="s">
        <v>142</v>
      </c>
      <c r="E78" s="6">
        <v>4</v>
      </c>
      <c r="F78" s="6" t="s">
        <v>18</v>
      </c>
      <c r="G78" s="32">
        <v>64</v>
      </c>
      <c r="H78" s="45">
        <v>32</v>
      </c>
      <c r="I78" s="45">
        <v>32</v>
      </c>
      <c r="J78" s="8"/>
      <c r="K78" s="8"/>
      <c r="L78" s="8">
        <v>4</v>
      </c>
      <c r="M78" s="8"/>
      <c r="N78" s="32"/>
      <c r="O78" s="32"/>
      <c r="P78" s="34"/>
    </row>
    <row r="79" spans="1:16">
      <c r="A79" s="135"/>
      <c r="B79" s="111"/>
      <c r="C79" s="6" t="s">
        <v>143</v>
      </c>
      <c r="D79" s="6" t="s">
        <v>144</v>
      </c>
      <c r="E79" s="19">
        <v>6</v>
      </c>
      <c r="F79" s="6" t="s">
        <v>18</v>
      </c>
      <c r="G79" s="32">
        <v>96</v>
      </c>
      <c r="H79" s="45">
        <v>48</v>
      </c>
      <c r="I79" s="45">
        <v>48</v>
      </c>
      <c r="J79" s="8"/>
      <c r="K79" s="8"/>
      <c r="L79" s="8"/>
      <c r="M79" s="8">
        <v>6</v>
      </c>
      <c r="N79" s="32"/>
      <c r="O79" s="32"/>
      <c r="P79" s="34"/>
    </row>
    <row r="80" spans="1:16">
      <c r="A80" s="135"/>
      <c r="B80" s="111"/>
      <c r="C80" s="6" t="s">
        <v>145</v>
      </c>
      <c r="D80" s="6" t="s">
        <v>146</v>
      </c>
      <c r="E80" s="6">
        <v>4</v>
      </c>
      <c r="F80" s="6" t="s">
        <v>18</v>
      </c>
      <c r="G80" s="32">
        <v>64</v>
      </c>
      <c r="H80" s="45">
        <v>32</v>
      </c>
      <c r="I80" s="45">
        <v>32</v>
      </c>
      <c r="J80" s="8"/>
      <c r="K80" s="8"/>
      <c r="L80" s="8"/>
      <c r="M80" s="8">
        <v>4</v>
      </c>
      <c r="N80" s="32"/>
      <c r="O80" s="32"/>
      <c r="P80" s="34"/>
    </row>
    <row r="81" spans="1:16">
      <c r="A81" s="135"/>
      <c r="B81" s="111"/>
      <c r="C81" s="6" t="s">
        <v>147</v>
      </c>
      <c r="D81" s="6" t="s">
        <v>148</v>
      </c>
      <c r="E81" s="19">
        <v>4</v>
      </c>
      <c r="F81" s="6" t="s">
        <v>18</v>
      </c>
      <c r="G81" s="32">
        <v>64</v>
      </c>
      <c r="H81" s="45">
        <v>32</v>
      </c>
      <c r="I81" s="45">
        <v>32</v>
      </c>
      <c r="J81" s="8"/>
      <c r="K81" s="8"/>
      <c r="L81" s="8"/>
      <c r="M81" s="8">
        <v>4</v>
      </c>
      <c r="N81" s="32"/>
      <c r="O81" s="32"/>
      <c r="P81" s="34"/>
    </row>
    <row r="82" spans="1:16">
      <c r="A82" s="135"/>
      <c r="B82" s="111"/>
      <c r="C82" s="52"/>
      <c r="D82" s="32"/>
      <c r="E82" s="34"/>
      <c r="F82" s="32"/>
      <c r="G82" s="32"/>
      <c r="H82" s="45"/>
      <c r="I82" s="45"/>
      <c r="J82" s="33"/>
      <c r="K82" s="33"/>
      <c r="L82" s="33"/>
      <c r="M82" s="33"/>
      <c r="N82" s="32"/>
      <c r="O82" s="32"/>
      <c r="P82" s="34"/>
    </row>
    <row r="83" spans="1:16">
      <c r="A83" s="135"/>
      <c r="B83" s="111"/>
      <c r="C83" s="52"/>
      <c r="D83" s="32"/>
      <c r="E83" s="34"/>
      <c r="F83" s="32"/>
      <c r="G83" s="32"/>
      <c r="H83" s="45"/>
      <c r="I83" s="45"/>
      <c r="J83" s="33"/>
      <c r="K83" s="33"/>
      <c r="L83" s="33"/>
      <c r="M83" s="33"/>
      <c r="N83" s="32"/>
      <c r="O83" s="32"/>
      <c r="P83" s="34"/>
    </row>
    <row r="84" spans="1:16">
      <c r="A84" s="135"/>
      <c r="B84" s="111" t="s">
        <v>149</v>
      </c>
      <c r="C84" s="111"/>
      <c r="D84" s="111"/>
      <c r="E84" s="34">
        <f t="shared" ref="E84:O84" si="8">E78+E79+E80+E81+E82+E83</f>
        <v>18</v>
      </c>
      <c r="F84" s="34"/>
      <c r="G84" s="34">
        <f t="shared" si="8"/>
        <v>288</v>
      </c>
      <c r="H84" s="34">
        <f t="shared" si="8"/>
        <v>144</v>
      </c>
      <c r="I84" s="34">
        <f t="shared" si="8"/>
        <v>144</v>
      </c>
      <c r="J84" s="17">
        <f t="shared" si="8"/>
        <v>0</v>
      </c>
      <c r="K84" s="17">
        <f t="shared" si="8"/>
        <v>0</v>
      </c>
      <c r="L84" s="17">
        <f t="shared" si="8"/>
        <v>4</v>
      </c>
      <c r="M84" s="17">
        <f t="shared" si="8"/>
        <v>14</v>
      </c>
      <c r="N84" s="34">
        <f t="shared" si="8"/>
        <v>0</v>
      </c>
      <c r="O84" s="34">
        <f t="shared" si="8"/>
        <v>0</v>
      </c>
      <c r="P84" s="34"/>
    </row>
    <row r="85" spans="1:16" ht="24">
      <c r="A85" s="135"/>
      <c r="B85" s="111" t="s">
        <v>115</v>
      </c>
      <c r="C85" s="52"/>
      <c r="D85" s="56" t="s">
        <v>150</v>
      </c>
      <c r="E85" s="34">
        <v>6</v>
      </c>
      <c r="F85" s="56" t="s">
        <v>18</v>
      </c>
      <c r="G85" s="32">
        <v>96</v>
      </c>
      <c r="H85" s="45">
        <v>48</v>
      </c>
      <c r="I85" s="45">
        <v>48</v>
      </c>
      <c r="J85" s="33"/>
      <c r="K85" s="33"/>
      <c r="L85" s="33">
        <v>6</v>
      </c>
      <c r="M85" s="33"/>
      <c r="N85" s="32"/>
      <c r="O85" s="32"/>
      <c r="P85" s="34"/>
    </row>
    <row r="86" spans="1:16" ht="24">
      <c r="A86" s="135"/>
      <c r="B86" s="111"/>
      <c r="C86" s="51" t="s">
        <v>151</v>
      </c>
      <c r="D86" s="56" t="s">
        <v>152</v>
      </c>
      <c r="E86" s="34">
        <v>6</v>
      </c>
      <c r="F86" s="56" t="s">
        <v>18</v>
      </c>
      <c r="G86" s="32">
        <v>96</v>
      </c>
      <c r="H86" s="45">
        <v>48</v>
      </c>
      <c r="I86" s="45">
        <v>48</v>
      </c>
      <c r="J86" s="33"/>
      <c r="K86" s="33"/>
      <c r="L86" s="33">
        <v>6</v>
      </c>
      <c r="M86" s="33"/>
      <c r="N86" s="32"/>
      <c r="O86" s="32"/>
      <c r="P86" s="34"/>
    </row>
    <row r="87" spans="1:16" ht="36">
      <c r="A87" s="135"/>
      <c r="B87" s="111"/>
      <c r="C87" s="51" t="s">
        <v>153</v>
      </c>
      <c r="D87" s="56" t="s">
        <v>154</v>
      </c>
      <c r="E87" s="34">
        <v>4</v>
      </c>
      <c r="F87" s="56" t="s">
        <v>18</v>
      </c>
      <c r="G87" s="32">
        <v>64</v>
      </c>
      <c r="H87" s="45">
        <v>32</v>
      </c>
      <c r="I87" s="45">
        <v>32</v>
      </c>
      <c r="J87" s="33"/>
      <c r="K87" s="33"/>
      <c r="L87" s="33">
        <v>4</v>
      </c>
      <c r="M87" s="33"/>
      <c r="N87" s="32"/>
      <c r="O87" s="32"/>
      <c r="P87" s="34"/>
    </row>
    <row r="88" spans="1:16">
      <c r="A88" s="135"/>
      <c r="B88" s="111"/>
      <c r="C88" s="52"/>
      <c r="D88" s="32"/>
      <c r="E88" s="34"/>
      <c r="F88" s="32"/>
      <c r="G88" s="32"/>
      <c r="H88" s="45"/>
      <c r="I88" s="45"/>
      <c r="J88" s="33"/>
      <c r="K88" s="33"/>
      <c r="L88" s="33"/>
      <c r="M88" s="33"/>
      <c r="N88" s="32"/>
      <c r="O88" s="32"/>
      <c r="P88" s="34"/>
    </row>
    <row r="89" spans="1:16">
      <c r="A89" s="135"/>
      <c r="B89" s="111"/>
      <c r="C89" s="52"/>
      <c r="D89" s="32"/>
      <c r="E89" s="34"/>
      <c r="F89" s="32"/>
      <c r="G89" s="32"/>
      <c r="H89" s="45"/>
      <c r="I89" s="45"/>
      <c r="J89" s="33"/>
      <c r="K89" s="33"/>
      <c r="L89" s="33"/>
      <c r="M89" s="33"/>
      <c r="N89" s="32"/>
      <c r="O89" s="32"/>
      <c r="P89" s="34"/>
    </row>
    <row r="90" spans="1:16">
      <c r="A90" s="135"/>
      <c r="B90" s="111"/>
      <c r="C90" s="52"/>
      <c r="D90" s="32"/>
      <c r="E90" s="34"/>
      <c r="F90" s="32"/>
      <c r="G90" s="32"/>
      <c r="H90" s="45"/>
      <c r="I90" s="45"/>
      <c r="J90" s="33"/>
      <c r="K90" s="33"/>
      <c r="L90" s="33"/>
      <c r="M90" s="33"/>
      <c r="N90" s="32"/>
      <c r="O90" s="32"/>
      <c r="P90" s="34"/>
    </row>
    <row r="91" spans="1:16">
      <c r="A91" s="135"/>
      <c r="B91" s="111" t="s">
        <v>155</v>
      </c>
      <c r="C91" s="111"/>
      <c r="D91" s="111"/>
      <c r="E91" s="34">
        <f t="shared" ref="E91:O91" si="9">E85+E86+E87+E88+E89+E90</f>
        <v>16</v>
      </c>
      <c r="F91" s="34"/>
      <c r="G91" s="34">
        <f t="shared" si="9"/>
        <v>256</v>
      </c>
      <c r="H91" s="34">
        <f t="shared" si="9"/>
        <v>128</v>
      </c>
      <c r="I91" s="34">
        <f t="shared" si="9"/>
        <v>128</v>
      </c>
      <c r="J91" s="17">
        <f t="shared" si="9"/>
        <v>0</v>
      </c>
      <c r="K91" s="17">
        <f t="shared" si="9"/>
        <v>0</v>
      </c>
      <c r="L91" s="17">
        <f t="shared" si="9"/>
        <v>16</v>
      </c>
      <c r="M91" s="17">
        <f t="shared" si="9"/>
        <v>0</v>
      </c>
      <c r="N91" s="34">
        <f t="shared" si="9"/>
        <v>0</v>
      </c>
      <c r="O91" s="34">
        <f t="shared" si="9"/>
        <v>0</v>
      </c>
      <c r="P91" s="34"/>
    </row>
    <row r="92" spans="1:16">
      <c r="A92" s="135" t="s">
        <v>247</v>
      </c>
      <c r="B92" s="111" t="s">
        <v>85</v>
      </c>
      <c r="C92" s="51" t="s">
        <v>110</v>
      </c>
      <c r="D92" s="34" t="s">
        <v>111</v>
      </c>
      <c r="E92" s="34">
        <v>4</v>
      </c>
      <c r="F92" s="58" t="s">
        <v>18</v>
      </c>
      <c r="G92" s="34">
        <v>64</v>
      </c>
      <c r="H92" s="36">
        <v>32</v>
      </c>
      <c r="I92" s="36">
        <v>32</v>
      </c>
      <c r="J92" s="17"/>
      <c r="K92" s="17"/>
      <c r="L92" s="17">
        <v>4</v>
      </c>
      <c r="M92" s="17"/>
      <c r="N92" s="34"/>
      <c r="O92" s="34"/>
      <c r="P92" s="34"/>
    </row>
    <row r="93" spans="1:16" ht="24">
      <c r="A93" s="135"/>
      <c r="B93" s="111"/>
      <c r="C93" s="51" t="s">
        <v>136</v>
      </c>
      <c r="D93" s="58" t="s">
        <v>156</v>
      </c>
      <c r="E93" s="34">
        <v>4</v>
      </c>
      <c r="F93" s="58" t="s">
        <v>18</v>
      </c>
      <c r="G93" s="34">
        <v>64</v>
      </c>
      <c r="H93" s="36">
        <v>32</v>
      </c>
      <c r="I93" s="36">
        <v>32</v>
      </c>
      <c r="J93" s="17"/>
      <c r="K93" s="17"/>
      <c r="L93" s="17"/>
      <c r="M93" s="17">
        <v>4</v>
      </c>
      <c r="N93" s="34"/>
      <c r="O93" s="34"/>
      <c r="P93" s="34"/>
    </row>
    <row r="94" spans="1:16" ht="24">
      <c r="A94" s="135"/>
      <c r="B94" s="111"/>
      <c r="C94" s="51" t="s">
        <v>157</v>
      </c>
      <c r="D94" s="58" t="s">
        <v>158</v>
      </c>
      <c r="E94" s="34">
        <v>4</v>
      </c>
      <c r="F94" s="58" t="s">
        <v>18</v>
      </c>
      <c r="G94" s="34">
        <v>64</v>
      </c>
      <c r="H94" s="36">
        <v>32</v>
      </c>
      <c r="I94" s="36">
        <v>32</v>
      </c>
      <c r="J94" s="17"/>
      <c r="K94" s="17"/>
      <c r="L94" s="17"/>
      <c r="M94" s="17">
        <v>4</v>
      </c>
      <c r="N94" s="34"/>
      <c r="O94" s="34"/>
      <c r="P94" s="34"/>
    </row>
    <row r="95" spans="1:16" ht="24">
      <c r="A95" s="135"/>
      <c r="B95" s="111"/>
      <c r="C95" s="51" t="s">
        <v>159</v>
      </c>
      <c r="D95" s="58" t="s">
        <v>160</v>
      </c>
      <c r="E95" s="34">
        <v>4</v>
      </c>
      <c r="F95" s="58" t="s">
        <v>18</v>
      </c>
      <c r="G95" s="34">
        <v>64</v>
      </c>
      <c r="H95" s="36">
        <v>32</v>
      </c>
      <c r="I95" s="36">
        <v>32</v>
      </c>
      <c r="J95" s="17"/>
      <c r="K95" s="17"/>
      <c r="L95" s="17"/>
      <c r="M95" s="17">
        <v>4</v>
      </c>
      <c r="N95" s="34"/>
      <c r="O95" s="34"/>
      <c r="P95" s="34"/>
    </row>
    <row r="96" spans="1:16" ht="24">
      <c r="A96" s="135"/>
      <c r="B96" s="111"/>
      <c r="C96" s="51" t="s">
        <v>161</v>
      </c>
      <c r="D96" s="58" t="s">
        <v>162</v>
      </c>
      <c r="E96" s="34">
        <v>4</v>
      </c>
      <c r="F96" s="58" t="s">
        <v>18</v>
      </c>
      <c r="G96" s="34">
        <v>64</v>
      </c>
      <c r="H96" s="36">
        <v>32</v>
      </c>
      <c r="I96" s="36">
        <v>32</v>
      </c>
      <c r="J96" s="17"/>
      <c r="K96" s="17"/>
      <c r="L96" s="17">
        <v>4</v>
      </c>
      <c r="M96" s="17"/>
      <c r="N96" s="34"/>
      <c r="O96" s="34"/>
      <c r="P96" s="34"/>
    </row>
    <row r="97" spans="1:16">
      <c r="A97" s="135"/>
      <c r="B97" s="111" t="s">
        <v>163</v>
      </c>
      <c r="C97" s="111"/>
      <c r="D97" s="111"/>
      <c r="E97" s="34">
        <v>12</v>
      </c>
      <c r="F97" s="34"/>
      <c r="G97" s="34">
        <f>E97*16</f>
        <v>192</v>
      </c>
      <c r="H97" s="34">
        <f>G97/2</f>
        <v>96</v>
      </c>
      <c r="I97" s="34">
        <f>G97-H97</f>
        <v>96</v>
      </c>
      <c r="J97" s="17">
        <f t="shared" ref="J97:O97" si="10">EH92+J93+J94+J95+J96</f>
        <v>0</v>
      </c>
      <c r="K97" s="17">
        <f t="shared" si="10"/>
        <v>0</v>
      </c>
      <c r="L97" s="17">
        <v>4</v>
      </c>
      <c r="M97" s="17">
        <v>8</v>
      </c>
      <c r="N97" s="34">
        <f t="shared" si="10"/>
        <v>0</v>
      </c>
      <c r="O97" s="34">
        <f t="shared" si="10"/>
        <v>0</v>
      </c>
      <c r="P97" s="34"/>
    </row>
    <row r="98" spans="1:16">
      <c r="A98" s="135"/>
      <c r="B98" s="110" t="s">
        <v>97</v>
      </c>
      <c r="C98" s="18" t="s">
        <v>164</v>
      </c>
      <c r="D98" s="18" t="s">
        <v>165</v>
      </c>
      <c r="E98" s="17">
        <v>2</v>
      </c>
      <c r="F98" s="39" t="s">
        <v>18</v>
      </c>
      <c r="G98" s="17">
        <v>32</v>
      </c>
      <c r="H98" s="17">
        <v>16</v>
      </c>
      <c r="I98" s="17">
        <v>16</v>
      </c>
      <c r="J98" s="17"/>
      <c r="K98" s="17"/>
      <c r="L98" s="17"/>
      <c r="M98" s="17">
        <v>2</v>
      </c>
      <c r="N98" s="17"/>
      <c r="O98" s="17"/>
      <c r="P98" s="17"/>
    </row>
    <row r="99" spans="1:16" ht="24">
      <c r="A99" s="135"/>
      <c r="B99" s="111"/>
      <c r="C99" s="56" t="s">
        <v>159</v>
      </c>
      <c r="D99" s="58" t="s">
        <v>160</v>
      </c>
      <c r="E99" s="34">
        <v>4</v>
      </c>
      <c r="F99" s="58" t="s">
        <v>18</v>
      </c>
      <c r="G99" s="34">
        <v>64</v>
      </c>
      <c r="H99" s="36">
        <v>32</v>
      </c>
      <c r="I99" s="36">
        <v>32</v>
      </c>
      <c r="J99" s="17">
        <v>4</v>
      </c>
      <c r="K99" s="17"/>
      <c r="L99" s="17"/>
      <c r="M99" s="17"/>
      <c r="N99" s="34"/>
      <c r="O99" s="34"/>
      <c r="P99" s="34"/>
    </row>
    <row r="100" spans="1:16" ht="24">
      <c r="A100" s="135"/>
      <c r="B100" s="110"/>
      <c r="C100" s="55" t="s">
        <v>166</v>
      </c>
      <c r="D100" s="39" t="s">
        <v>167</v>
      </c>
      <c r="E100" s="17">
        <v>4</v>
      </c>
      <c r="F100" s="39" t="s">
        <v>18</v>
      </c>
      <c r="G100" s="17">
        <v>64</v>
      </c>
      <c r="H100" s="17">
        <v>32</v>
      </c>
      <c r="I100" s="17">
        <v>32</v>
      </c>
      <c r="J100" s="17"/>
      <c r="K100" s="17"/>
      <c r="L100" s="17"/>
      <c r="M100" s="17">
        <v>4</v>
      </c>
      <c r="N100" s="17"/>
      <c r="O100" s="17"/>
      <c r="P100" s="17"/>
    </row>
    <row r="101" spans="1:16">
      <c r="A101" s="135"/>
      <c r="B101" s="111"/>
      <c r="C101" s="32"/>
      <c r="D101" s="34"/>
      <c r="E101" s="34"/>
      <c r="F101" s="34"/>
      <c r="G101" s="34"/>
      <c r="H101" s="36"/>
      <c r="I101" s="36"/>
      <c r="J101" s="17"/>
      <c r="K101" s="17"/>
      <c r="L101" s="17"/>
      <c r="M101" s="17"/>
      <c r="N101" s="34"/>
      <c r="O101" s="34"/>
      <c r="P101" s="34"/>
    </row>
    <row r="102" spans="1:16">
      <c r="A102" s="135"/>
      <c r="B102" s="111"/>
      <c r="C102" s="32"/>
      <c r="D102" s="34"/>
      <c r="E102" s="34"/>
      <c r="F102" s="34"/>
      <c r="G102" s="34"/>
      <c r="H102" s="36"/>
      <c r="I102" s="36"/>
      <c r="J102" s="17"/>
      <c r="K102" s="17"/>
      <c r="L102" s="17"/>
      <c r="M102" s="17"/>
      <c r="N102" s="34"/>
      <c r="O102" s="34"/>
      <c r="P102" s="34"/>
    </row>
    <row r="103" spans="1:16">
      <c r="A103" s="135"/>
      <c r="B103" s="111" t="s">
        <v>168</v>
      </c>
      <c r="C103" s="111"/>
      <c r="D103" s="111"/>
      <c r="E103" s="34">
        <f>E98+E99+E100+E101+E102</f>
        <v>10</v>
      </c>
      <c r="F103" s="34"/>
      <c r="G103" s="34">
        <f t="shared" ref="G103:L103" si="11">EE98+G99+G100+G101+G102</f>
        <v>128</v>
      </c>
      <c r="H103" s="34">
        <f t="shared" si="11"/>
        <v>64</v>
      </c>
      <c r="I103" s="34">
        <f t="shared" si="11"/>
        <v>64</v>
      </c>
      <c r="J103" s="17">
        <f t="shared" si="11"/>
        <v>4</v>
      </c>
      <c r="K103" s="17">
        <f t="shared" si="11"/>
        <v>0</v>
      </c>
      <c r="L103" s="17">
        <f t="shared" si="11"/>
        <v>0</v>
      </c>
      <c r="M103" s="17">
        <f>EK98+M98+M100+M101+M102</f>
        <v>6</v>
      </c>
      <c r="N103" s="34">
        <f t="shared" ref="N103:O103" si="12">EL98+N99+N100+N101+N102</f>
        <v>0</v>
      </c>
      <c r="O103" s="34">
        <f t="shared" si="12"/>
        <v>0</v>
      </c>
      <c r="P103" s="34"/>
    </row>
    <row r="104" spans="1:16">
      <c r="A104" s="135"/>
      <c r="B104" s="111" t="s">
        <v>106</v>
      </c>
      <c r="C104" s="19" t="s">
        <v>98</v>
      </c>
      <c r="D104" s="6" t="s">
        <v>99</v>
      </c>
      <c r="E104" s="6">
        <v>4</v>
      </c>
      <c r="F104" s="6" t="s">
        <v>18</v>
      </c>
      <c r="G104" s="34">
        <v>64</v>
      </c>
      <c r="H104" s="36">
        <v>32</v>
      </c>
      <c r="I104" s="36">
        <v>32</v>
      </c>
      <c r="J104" s="8"/>
      <c r="K104" s="8">
        <v>4</v>
      </c>
      <c r="L104" s="8"/>
      <c r="M104" s="8"/>
      <c r="N104" s="34"/>
      <c r="O104" s="34"/>
      <c r="P104" s="34"/>
    </row>
    <row r="105" spans="1:16">
      <c r="A105" s="135"/>
      <c r="B105" s="111"/>
      <c r="C105" s="6" t="s">
        <v>169</v>
      </c>
      <c r="D105" s="6" t="s">
        <v>170</v>
      </c>
      <c r="E105" s="6">
        <v>4</v>
      </c>
      <c r="F105" s="6" t="s">
        <v>18</v>
      </c>
      <c r="G105" s="34">
        <v>64</v>
      </c>
      <c r="H105" s="36">
        <v>32</v>
      </c>
      <c r="I105" s="36">
        <v>32</v>
      </c>
      <c r="J105" s="8"/>
      <c r="K105" s="8"/>
      <c r="L105" s="8">
        <v>4</v>
      </c>
      <c r="M105" s="8"/>
      <c r="N105" s="34"/>
      <c r="O105" s="34"/>
      <c r="P105" s="34"/>
    </row>
    <row r="106" spans="1:16">
      <c r="A106" s="135"/>
      <c r="B106" s="111"/>
      <c r="C106" s="19" t="s">
        <v>171</v>
      </c>
      <c r="D106" s="6" t="s">
        <v>172</v>
      </c>
      <c r="E106" s="6">
        <v>4</v>
      </c>
      <c r="F106" s="6" t="s">
        <v>18</v>
      </c>
      <c r="G106" s="34">
        <v>64</v>
      </c>
      <c r="H106" s="36">
        <v>32</v>
      </c>
      <c r="I106" s="36">
        <v>32</v>
      </c>
      <c r="J106" s="8"/>
      <c r="K106" s="8"/>
      <c r="L106" s="8"/>
      <c r="M106" s="8">
        <v>4</v>
      </c>
      <c r="N106" s="34"/>
      <c r="O106" s="34"/>
      <c r="P106" s="34"/>
    </row>
    <row r="107" spans="1:16">
      <c r="A107" s="135"/>
      <c r="B107" s="111"/>
      <c r="C107" s="52"/>
      <c r="D107" s="34"/>
      <c r="E107" s="34"/>
      <c r="F107" s="34"/>
      <c r="G107" s="34"/>
      <c r="H107" s="36"/>
      <c r="I107" s="36"/>
      <c r="J107" s="17"/>
      <c r="K107" s="17"/>
      <c r="L107" s="17"/>
      <c r="M107" s="17"/>
      <c r="N107" s="34"/>
      <c r="O107" s="34"/>
      <c r="P107" s="34"/>
    </row>
    <row r="108" spans="1:16">
      <c r="A108" s="135"/>
      <c r="B108" s="111"/>
      <c r="C108" s="52"/>
      <c r="D108" s="34"/>
      <c r="E108" s="34"/>
      <c r="F108" s="34"/>
      <c r="G108" s="34"/>
      <c r="H108" s="36"/>
      <c r="I108" s="36"/>
      <c r="J108" s="17"/>
      <c r="K108" s="17"/>
      <c r="L108" s="17"/>
      <c r="M108" s="17"/>
      <c r="N108" s="34"/>
      <c r="O108" s="34"/>
      <c r="P108" s="34"/>
    </row>
    <row r="109" spans="1:16">
      <c r="A109" s="135"/>
      <c r="B109" s="111"/>
      <c r="C109" s="52"/>
      <c r="D109" s="34"/>
      <c r="E109" s="34"/>
      <c r="F109" s="34"/>
      <c r="G109" s="34"/>
      <c r="H109" s="36"/>
      <c r="I109" s="36"/>
      <c r="J109" s="17"/>
      <c r="K109" s="17"/>
      <c r="L109" s="17"/>
      <c r="M109" s="17"/>
      <c r="N109" s="34"/>
      <c r="O109" s="34"/>
      <c r="P109" s="34"/>
    </row>
    <row r="110" spans="1:16">
      <c r="A110" s="135"/>
      <c r="B110" s="111" t="s">
        <v>173</v>
      </c>
      <c r="C110" s="111"/>
      <c r="D110" s="111"/>
      <c r="E110" s="34">
        <f>E104+E105+E106+E107+E108+E109</f>
        <v>12</v>
      </c>
      <c r="F110" s="34"/>
      <c r="G110" s="34">
        <f>G104+G105+G106+G107+G108+G109</f>
        <v>192</v>
      </c>
      <c r="H110" s="34">
        <f>H104+H105+H106+H107+H108+H109</f>
        <v>96</v>
      </c>
      <c r="I110" s="34">
        <f>I104+I105+I106+I107+I108+I109</f>
        <v>96</v>
      </c>
      <c r="J110" s="17">
        <f t="shared" ref="J110:O110" si="13">J104+J105+J106+J107+J108+J109</f>
        <v>0</v>
      </c>
      <c r="K110" s="17">
        <f t="shared" si="13"/>
        <v>4</v>
      </c>
      <c r="L110" s="17">
        <f t="shared" si="13"/>
        <v>4</v>
      </c>
      <c r="M110" s="17">
        <f t="shared" si="13"/>
        <v>4</v>
      </c>
      <c r="N110" s="34">
        <f t="shared" si="13"/>
        <v>0</v>
      </c>
      <c r="O110" s="34">
        <f t="shared" si="13"/>
        <v>0</v>
      </c>
      <c r="P110" s="34"/>
    </row>
    <row r="111" spans="1:16" ht="36">
      <c r="A111" s="135"/>
      <c r="B111" s="111" t="s">
        <v>115</v>
      </c>
      <c r="C111" s="51" t="s">
        <v>174</v>
      </c>
      <c r="D111" s="58" t="s">
        <v>175</v>
      </c>
      <c r="E111" s="34">
        <v>4</v>
      </c>
      <c r="F111" s="56" t="s">
        <v>18</v>
      </c>
      <c r="G111" s="32">
        <v>64</v>
      </c>
      <c r="H111" s="45">
        <v>32</v>
      </c>
      <c r="I111" s="45">
        <v>32</v>
      </c>
      <c r="J111" s="33"/>
      <c r="K111" s="33"/>
      <c r="L111" s="33"/>
      <c r="M111" s="33">
        <v>4</v>
      </c>
      <c r="N111" s="32"/>
      <c r="O111" s="32"/>
      <c r="P111" s="34"/>
    </row>
    <row r="112" spans="1:16" ht="24">
      <c r="A112" s="135"/>
      <c r="B112" s="111"/>
      <c r="C112" s="51" t="s">
        <v>171</v>
      </c>
      <c r="D112" s="58" t="s">
        <v>172</v>
      </c>
      <c r="E112" s="34">
        <v>4</v>
      </c>
      <c r="F112" s="56" t="s">
        <v>18</v>
      </c>
      <c r="G112" s="32">
        <v>64</v>
      </c>
      <c r="H112" s="45">
        <v>32</v>
      </c>
      <c r="I112" s="45">
        <v>32</v>
      </c>
      <c r="J112" s="33"/>
      <c r="K112" s="33"/>
      <c r="L112" s="33"/>
      <c r="M112" s="33">
        <v>4</v>
      </c>
      <c r="N112" s="32"/>
      <c r="O112" s="32"/>
      <c r="P112" s="34"/>
    </row>
    <row r="113" spans="1:16" ht="24">
      <c r="A113" s="135"/>
      <c r="B113" s="111"/>
      <c r="C113" s="52" t="s">
        <v>240</v>
      </c>
      <c r="D113" s="58" t="s">
        <v>176</v>
      </c>
      <c r="E113" s="34">
        <v>4</v>
      </c>
      <c r="F113" s="56" t="s">
        <v>18</v>
      </c>
      <c r="G113" s="32">
        <v>64</v>
      </c>
      <c r="H113" s="45">
        <v>32</v>
      </c>
      <c r="I113" s="45">
        <v>32</v>
      </c>
      <c r="J113" s="33"/>
      <c r="K113" s="33"/>
      <c r="L113" s="33"/>
      <c r="M113" s="33">
        <v>4</v>
      </c>
      <c r="N113" s="32"/>
      <c r="O113" s="32"/>
      <c r="P113" s="34"/>
    </row>
    <row r="114" spans="1:16">
      <c r="A114" s="135"/>
      <c r="B114" s="111"/>
      <c r="C114" s="52"/>
      <c r="D114" s="34"/>
      <c r="E114" s="34"/>
      <c r="F114" s="32"/>
      <c r="G114" s="32"/>
      <c r="H114" s="45"/>
      <c r="I114" s="45"/>
      <c r="J114" s="33"/>
      <c r="K114" s="33"/>
      <c r="L114" s="33"/>
      <c r="M114" s="33"/>
      <c r="N114" s="32"/>
      <c r="O114" s="32"/>
      <c r="P114" s="34"/>
    </row>
    <row r="115" spans="1:16">
      <c r="A115" s="135"/>
      <c r="B115" s="111"/>
      <c r="C115" s="52"/>
      <c r="D115" s="34"/>
      <c r="E115" s="34"/>
      <c r="F115" s="32"/>
      <c r="G115" s="32"/>
      <c r="H115" s="45"/>
      <c r="I115" s="45"/>
      <c r="J115" s="33"/>
      <c r="K115" s="33"/>
      <c r="L115" s="33"/>
      <c r="M115" s="33"/>
      <c r="N115" s="32"/>
      <c r="O115" s="32"/>
      <c r="P115" s="34"/>
    </row>
    <row r="116" spans="1:16">
      <c r="A116" s="135"/>
      <c r="B116" s="111" t="s">
        <v>177</v>
      </c>
      <c r="C116" s="111"/>
      <c r="D116" s="111"/>
      <c r="E116" s="34">
        <f>E111+E112+E113+E114+E115</f>
        <v>12</v>
      </c>
      <c r="F116" s="34"/>
      <c r="G116" s="34">
        <f>G111+G112+G113+G114+G115</f>
        <v>192</v>
      </c>
      <c r="H116" s="34">
        <f>H111+H112+H113+H114+H115</f>
        <v>96</v>
      </c>
      <c r="I116" s="34">
        <f>I111+I112+I113+I114+I115</f>
        <v>96</v>
      </c>
      <c r="J116" s="17">
        <f t="shared" ref="J116:O116" si="14">J111+J112+J113+J114+J115</f>
        <v>0</v>
      </c>
      <c r="K116" s="17">
        <f t="shared" si="14"/>
        <v>0</v>
      </c>
      <c r="L116" s="17">
        <f t="shared" si="14"/>
        <v>0</v>
      </c>
      <c r="M116" s="17">
        <f t="shared" si="14"/>
        <v>12</v>
      </c>
      <c r="N116" s="34">
        <f t="shared" si="14"/>
        <v>0</v>
      </c>
      <c r="O116" s="34">
        <f t="shared" si="14"/>
        <v>0</v>
      </c>
      <c r="P116" s="34"/>
    </row>
    <row r="117" spans="1:16" ht="24">
      <c r="A117" s="112" t="s">
        <v>178</v>
      </c>
      <c r="B117" s="112"/>
      <c r="C117" s="112"/>
      <c r="D117" s="34" t="s">
        <v>85</v>
      </c>
      <c r="E117" s="34">
        <f>E30+E35+E42+E70+E97</f>
        <v>107</v>
      </c>
      <c r="F117" s="34"/>
      <c r="G117" s="34">
        <f>G30+G35+G42+G70+G97</f>
        <v>1784</v>
      </c>
      <c r="H117" s="34">
        <f>H30+H35+H42+H70+H97</f>
        <v>934</v>
      </c>
      <c r="I117" s="34">
        <f>I30+I35+I42+I70+I97</f>
        <v>850</v>
      </c>
      <c r="J117" s="33">
        <f>J25+J42+J70+J97+Z35</f>
        <v>14</v>
      </c>
      <c r="K117" s="33">
        <f t="shared" ref="K117:O117" si="15">K25+K42+K70+K97+AA35</f>
        <v>22</v>
      </c>
      <c r="L117" s="33">
        <f t="shared" si="15"/>
        <v>19</v>
      </c>
      <c r="M117" s="33">
        <f t="shared" si="15"/>
        <v>22</v>
      </c>
      <c r="N117" s="32">
        <f t="shared" si="15"/>
        <v>0</v>
      </c>
      <c r="O117" s="32">
        <f t="shared" si="15"/>
        <v>0</v>
      </c>
      <c r="P117" s="34"/>
    </row>
    <row r="118" spans="1:16" ht="36">
      <c r="A118" s="112"/>
      <c r="B118" s="112"/>
      <c r="C118" s="112"/>
      <c r="D118" s="34" t="s">
        <v>97</v>
      </c>
      <c r="E118" s="34">
        <f>E30+E77+E49+E103+E35</f>
        <v>101</v>
      </c>
      <c r="F118" s="34"/>
      <c r="G118" s="34">
        <f>G30+G77+G49+G103+G35</f>
        <v>1656</v>
      </c>
      <c r="H118" s="34">
        <f>H30+H77+H49+H103+H35</f>
        <v>870</v>
      </c>
      <c r="I118" s="34">
        <f>I30+I77+I49+I103+I35</f>
        <v>786</v>
      </c>
      <c r="J118" s="17">
        <f>J30+J77+J49+J103+Z41</f>
        <v>12</v>
      </c>
      <c r="K118" s="17">
        <f t="shared" ref="K118:O118" si="16">K30+K77+K49+K103+AA41</f>
        <v>20</v>
      </c>
      <c r="L118" s="17">
        <f t="shared" si="16"/>
        <v>19</v>
      </c>
      <c r="M118" s="17">
        <f>M30+M49+M77+M103+AC41</f>
        <v>20</v>
      </c>
      <c r="N118" s="34">
        <f t="shared" si="16"/>
        <v>0</v>
      </c>
      <c r="O118" s="34">
        <f t="shared" si="16"/>
        <v>0</v>
      </c>
      <c r="P118" s="34"/>
    </row>
    <row r="119" spans="1:16" ht="24">
      <c r="A119" s="112"/>
      <c r="B119" s="112"/>
      <c r="C119" s="112"/>
      <c r="D119" s="34" t="s">
        <v>106</v>
      </c>
      <c r="E119" s="34">
        <f>E30+E84+E56+E35+E110</f>
        <v>105</v>
      </c>
      <c r="F119" s="34"/>
      <c r="G119" s="34">
        <f>G30+G84+G56+G35+G110</f>
        <v>1752</v>
      </c>
      <c r="H119" s="34">
        <f>H30+H84+H56+H35+H110</f>
        <v>918</v>
      </c>
      <c r="I119" s="34">
        <f>I30+I84+I56+I35+I110</f>
        <v>834</v>
      </c>
      <c r="J119" s="17">
        <f>J30+J84+J56+J110+Z47</f>
        <v>8</v>
      </c>
      <c r="K119" s="17">
        <f t="shared" ref="K119:O119" si="17">K30+K84+K56+K110+AA47</f>
        <v>22</v>
      </c>
      <c r="L119" s="17">
        <f t="shared" si="17"/>
        <v>21</v>
      </c>
      <c r="M119" s="17">
        <f t="shared" si="17"/>
        <v>24</v>
      </c>
      <c r="N119" s="34">
        <f t="shared" si="17"/>
        <v>0</v>
      </c>
      <c r="O119" s="34">
        <f t="shared" si="17"/>
        <v>0</v>
      </c>
      <c r="P119" s="34"/>
    </row>
    <row r="120" spans="1:16" ht="24">
      <c r="A120" s="112"/>
      <c r="B120" s="112"/>
      <c r="C120" s="112"/>
      <c r="D120" s="34" t="s">
        <v>115</v>
      </c>
      <c r="E120" s="34">
        <f>E30+E35+E63+E91+E116</f>
        <v>107</v>
      </c>
      <c r="F120" s="34"/>
      <c r="G120" s="34">
        <f>G30+G35+G63+G91+G116</f>
        <v>1784</v>
      </c>
      <c r="H120" s="34">
        <f>H30+H35+H63+H91+H116</f>
        <v>934</v>
      </c>
      <c r="I120" s="34">
        <f>I30+I35+I63+I91+I116</f>
        <v>850</v>
      </c>
      <c r="J120" s="17">
        <f>J30+J63+J91+J116+Z53</f>
        <v>18</v>
      </c>
      <c r="K120" s="17">
        <f t="shared" ref="K120:O120" si="18">K30+K63+K91+K116+AA53</f>
        <v>20</v>
      </c>
      <c r="L120" s="17">
        <f t="shared" si="18"/>
        <v>21</v>
      </c>
      <c r="M120" s="17">
        <f t="shared" si="18"/>
        <v>18</v>
      </c>
      <c r="N120" s="34">
        <f t="shared" si="18"/>
        <v>0</v>
      </c>
      <c r="O120" s="34">
        <f t="shared" si="18"/>
        <v>0</v>
      </c>
      <c r="P120" s="34"/>
    </row>
    <row r="121" spans="1:16" ht="104">
      <c r="A121" s="111" t="s">
        <v>179</v>
      </c>
      <c r="B121" s="112" t="s">
        <v>180</v>
      </c>
      <c r="C121" s="34"/>
      <c r="D121" s="34" t="s">
        <v>181</v>
      </c>
      <c r="E121" s="47">
        <v>10</v>
      </c>
      <c r="F121" s="47" t="s">
        <v>182</v>
      </c>
      <c r="G121" s="47">
        <f t="shared" ref="G121" si="19">E121*24</f>
        <v>240</v>
      </c>
      <c r="H121" s="47">
        <v>0</v>
      </c>
      <c r="I121" s="47">
        <f t="shared" ref="I121" si="20">G121</f>
        <v>240</v>
      </c>
      <c r="J121" s="16"/>
      <c r="K121" s="16"/>
      <c r="L121" s="16"/>
      <c r="M121" s="16"/>
      <c r="N121" s="47" t="s">
        <v>183</v>
      </c>
      <c r="O121" s="47"/>
      <c r="P121" s="61" t="s">
        <v>184</v>
      </c>
    </row>
    <row r="122" spans="1:16">
      <c r="A122" s="111"/>
      <c r="B122" s="112"/>
      <c r="C122" s="34"/>
      <c r="D122" s="34"/>
      <c r="E122" s="34"/>
      <c r="F122" s="34"/>
      <c r="G122" s="34"/>
      <c r="H122" s="36"/>
      <c r="I122" s="36"/>
      <c r="J122" s="17"/>
      <c r="K122" s="17"/>
      <c r="L122" s="17"/>
      <c r="M122" s="17"/>
      <c r="N122" s="34"/>
      <c r="O122" s="34"/>
      <c r="P122" s="34"/>
    </row>
    <row r="123" spans="1:16">
      <c r="A123" s="111"/>
      <c r="B123" s="112"/>
      <c r="C123" s="34"/>
      <c r="D123" s="34"/>
      <c r="E123" s="34"/>
      <c r="F123" s="34"/>
      <c r="G123" s="34"/>
      <c r="H123" s="36"/>
      <c r="I123" s="36"/>
      <c r="J123" s="17"/>
      <c r="K123" s="17"/>
      <c r="L123" s="17"/>
      <c r="M123" s="17"/>
      <c r="N123" s="34"/>
      <c r="O123" s="34"/>
      <c r="P123" s="34"/>
    </row>
    <row r="124" spans="1:16" ht="130">
      <c r="A124" s="111"/>
      <c r="B124" s="112" t="s">
        <v>185</v>
      </c>
      <c r="C124" s="34"/>
      <c r="D124" s="47" t="s">
        <v>186</v>
      </c>
      <c r="E124" s="47">
        <v>10</v>
      </c>
      <c r="F124" s="47" t="s">
        <v>182</v>
      </c>
      <c r="G124" s="47">
        <f t="shared" ref="G124" si="21">E124*24</f>
        <v>240</v>
      </c>
      <c r="H124" s="47">
        <v>0</v>
      </c>
      <c r="I124" s="47">
        <f t="shared" ref="I124" si="22">G124</f>
        <v>240</v>
      </c>
      <c r="J124" s="16"/>
      <c r="K124" s="16"/>
      <c r="L124" s="16"/>
      <c r="M124" s="16"/>
      <c r="N124" s="47" t="s">
        <v>183</v>
      </c>
      <c r="O124" s="47"/>
      <c r="P124" s="61" t="s">
        <v>184</v>
      </c>
    </row>
    <row r="125" spans="1:16">
      <c r="A125" s="111"/>
      <c r="B125" s="112"/>
      <c r="C125" s="34"/>
      <c r="D125" s="34"/>
      <c r="E125" s="34"/>
      <c r="F125" s="34"/>
      <c r="G125" s="34"/>
      <c r="H125" s="36"/>
      <c r="I125" s="36"/>
      <c r="J125" s="17"/>
      <c r="K125" s="17"/>
      <c r="L125" s="17"/>
      <c r="M125" s="17"/>
      <c r="N125" s="34"/>
      <c r="O125" s="34"/>
      <c r="P125" s="34"/>
    </row>
    <row r="126" spans="1:16">
      <c r="A126" s="111"/>
      <c r="B126" s="112"/>
      <c r="C126" s="34"/>
      <c r="D126" s="34"/>
      <c r="E126" s="34"/>
      <c r="F126" s="34"/>
      <c r="G126" s="34"/>
      <c r="H126" s="36"/>
      <c r="I126" s="36"/>
      <c r="J126" s="17"/>
      <c r="K126" s="17"/>
      <c r="L126" s="17"/>
      <c r="M126" s="17"/>
      <c r="N126" s="34"/>
      <c r="O126" s="34"/>
      <c r="P126" s="34"/>
    </row>
    <row r="127" spans="1:16" ht="26">
      <c r="A127" s="111"/>
      <c r="B127" s="112" t="s">
        <v>187</v>
      </c>
      <c r="C127" s="62"/>
      <c r="D127" s="63" t="s">
        <v>129</v>
      </c>
      <c r="E127" s="47">
        <v>10</v>
      </c>
      <c r="F127" s="47" t="s">
        <v>182</v>
      </c>
      <c r="G127" s="47">
        <f t="shared" ref="G127:G130" si="23">E127*24</f>
        <v>240</v>
      </c>
      <c r="H127" s="47">
        <v>0</v>
      </c>
      <c r="I127" s="47">
        <f t="shared" ref="I127:I130" si="24">G127</f>
        <v>240</v>
      </c>
      <c r="J127" s="16"/>
      <c r="K127" s="16"/>
      <c r="L127" s="16"/>
      <c r="M127" s="16"/>
      <c r="N127" s="47" t="s">
        <v>183</v>
      </c>
      <c r="O127" s="47"/>
      <c r="P127" s="152" t="s">
        <v>184</v>
      </c>
    </row>
    <row r="128" spans="1:16" ht="39">
      <c r="A128" s="111"/>
      <c r="B128" s="112"/>
      <c r="C128" s="62"/>
      <c r="D128" s="63" t="s">
        <v>188</v>
      </c>
      <c r="E128" s="47">
        <v>10</v>
      </c>
      <c r="F128" s="47" t="s">
        <v>182</v>
      </c>
      <c r="G128" s="47">
        <f t="shared" si="23"/>
        <v>240</v>
      </c>
      <c r="H128" s="47">
        <v>0</v>
      </c>
      <c r="I128" s="47">
        <f t="shared" si="24"/>
        <v>240</v>
      </c>
      <c r="J128" s="16"/>
      <c r="K128" s="16"/>
      <c r="L128" s="16"/>
      <c r="M128" s="16"/>
      <c r="N128" s="47" t="s">
        <v>183</v>
      </c>
      <c r="O128" s="64"/>
      <c r="P128" s="153"/>
    </row>
    <row r="129" spans="1:16" ht="48">
      <c r="A129" s="111"/>
      <c r="B129" s="112"/>
      <c r="C129" s="62"/>
      <c r="D129" s="58" t="s">
        <v>189</v>
      </c>
      <c r="E129" s="47">
        <v>10</v>
      </c>
      <c r="F129" s="47" t="s">
        <v>182</v>
      </c>
      <c r="G129" s="47">
        <f t="shared" si="23"/>
        <v>240</v>
      </c>
      <c r="H129" s="47">
        <v>0</v>
      </c>
      <c r="I129" s="47">
        <f t="shared" si="24"/>
        <v>240</v>
      </c>
      <c r="J129" s="16"/>
      <c r="K129" s="16"/>
      <c r="L129" s="16"/>
      <c r="M129" s="16"/>
      <c r="N129" s="47" t="s">
        <v>183</v>
      </c>
      <c r="O129" s="34"/>
      <c r="P129" s="153"/>
    </row>
    <row r="130" spans="1:16" ht="24">
      <c r="A130" s="111"/>
      <c r="B130" s="112" t="s">
        <v>190</v>
      </c>
      <c r="C130" s="62"/>
      <c r="D130" s="65" t="s">
        <v>191</v>
      </c>
      <c r="E130" s="47">
        <v>10</v>
      </c>
      <c r="F130" s="47" t="s">
        <v>182</v>
      </c>
      <c r="G130" s="47">
        <f t="shared" si="23"/>
        <v>240</v>
      </c>
      <c r="H130" s="47">
        <v>0</v>
      </c>
      <c r="I130" s="47">
        <f t="shared" si="24"/>
        <v>240</v>
      </c>
      <c r="J130" s="16"/>
      <c r="K130" s="16"/>
      <c r="L130" s="16"/>
      <c r="M130" s="16"/>
      <c r="N130" s="47" t="s">
        <v>183</v>
      </c>
      <c r="O130" s="47"/>
      <c r="P130" s="154"/>
    </row>
    <row r="131" spans="1:16">
      <c r="A131" s="111"/>
      <c r="B131" s="112"/>
      <c r="C131" s="62"/>
      <c r="D131" s="34"/>
      <c r="E131" s="34"/>
      <c r="F131" s="34"/>
      <c r="G131" s="34"/>
      <c r="H131" s="36"/>
      <c r="I131" s="36"/>
      <c r="J131" s="17"/>
      <c r="K131" s="17"/>
      <c r="L131" s="17"/>
      <c r="M131" s="17"/>
      <c r="N131" s="34"/>
      <c r="O131" s="34"/>
      <c r="P131" s="34"/>
    </row>
    <row r="132" spans="1:16">
      <c r="A132" s="111"/>
      <c r="B132" s="112"/>
      <c r="C132" s="62"/>
      <c r="D132" s="34"/>
      <c r="E132" s="34"/>
      <c r="F132" s="34"/>
      <c r="G132" s="34"/>
      <c r="H132" s="36"/>
      <c r="I132" s="36"/>
      <c r="J132" s="17"/>
      <c r="K132" s="17"/>
      <c r="L132" s="17"/>
      <c r="M132" s="17"/>
      <c r="N132" s="34"/>
      <c r="O132" s="34"/>
      <c r="P132" s="34"/>
    </row>
    <row r="133" spans="1:16">
      <c r="A133" s="111"/>
      <c r="B133" s="111" t="s">
        <v>192</v>
      </c>
      <c r="C133" s="111"/>
      <c r="D133" s="111"/>
      <c r="E133" s="34"/>
      <c r="F133" s="34"/>
      <c r="G133" s="34"/>
      <c r="H133" s="36"/>
      <c r="I133" s="36"/>
      <c r="J133" s="17"/>
      <c r="K133" s="17"/>
      <c r="L133" s="17"/>
      <c r="M133" s="17"/>
      <c r="N133" s="34"/>
      <c r="O133" s="34"/>
      <c r="P133" s="34"/>
    </row>
    <row r="134" spans="1:16" ht="16">
      <c r="A134" s="111"/>
      <c r="B134" s="112" t="s">
        <v>193</v>
      </c>
      <c r="C134" s="112"/>
      <c r="D134" s="34" t="s">
        <v>194</v>
      </c>
      <c r="E134" s="34">
        <v>2</v>
      </c>
      <c r="F134" s="34" t="s">
        <v>182</v>
      </c>
      <c r="G134" s="34">
        <v>48</v>
      </c>
      <c r="H134" s="36"/>
      <c r="I134" s="36">
        <v>48</v>
      </c>
      <c r="J134" s="17">
        <v>2</v>
      </c>
      <c r="K134" s="17"/>
      <c r="L134" s="17"/>
      <c r="M134" s="17"/>
      <c r="N134" s="34"/>
      <c r="O134" s="34"/>
      <c r="P134" s="46" t="s">
        <v>195</v>
      </c>
    </row>
    <row r="135" spans="1:16" ht="24">
      <c r="A135" s="111"/>
      <c r="B135" s="112" t="s">
        <v>196</v>
      </c>
      <c r="C135" s="112"/>
      <c r="D135" s="34" t="s">
        <v>197</v>
      </c>
      <c r="E135" s="65">
        <v>6</v>
      </c>
      <c r="F135" s="47" t="s">
        <v>182</v>
      </c>
      <c r="G135" s="65">
        <f>E135*24</f>
        <v>144</v>
      </c>
      <c r="H135" s="47"/>
      <c r="I135" s="65">
        <f>G135</f>
        <v>144</v>
      </c>
      <c r="J135" s="16"/>
      <c r="K135" s="16"/>
      <c r="L135" s="16"/>
      <c r="M135" s="16"/>
      <c r="N135" s="47" t="s">
        <v>183</v>
      </c>
      <c r="O135" s="47"/>
      <c r="P135" s="155" t="s">
        <v>198</v>
      </c>
    </row>
    <row r="136" spans="1:16" ht="24">
      <c r="A136" s="111"/>
      <c r="B136" s="112" t="s">
        <v>199</v>
      </c>
      <c r="C136" s="112"/>
      <c r="D136" s="34" t="s">
        <v>200</v>
      </c>
      <c r="E136" s="34">
        <v>6</v>
      </c>
      <c r="F136" s="34" t="s">
        <v>182</v>
      </c>
      <c r="G136" s="34">
        <v>144</v>
      </c>
      <c r="H136" s="36"/>
      <c r="I136" s="36">
        <v>144</v>
      </c>
      <c r="J136" s="17"/>
      <c r="K136" s="17" t="s">
        <v>38</v>
      </c>
      <c r="L136" s="17" t="s">
        <v>38</v>
      </c>
      <c r="M136" s="17" t="s">
        <v>38</v>
      </c>
      <c r="N136" s="34"/>
      <c r="O136" s="34"/>
      <c r="P136" s="155"/>
    </row>
    <row r="137" spans="1:16" ht="24">
      <c r="A137" s="111"/>
      <c r="B137" s="112" t="s">
        <v>201</v>
      </c>
      <c r="C137" s="112"/>
      <c r="D137" s="34" t="s">
        <v>202</v>
      </c>
      <c r="E137" s="34">
        <v>16</v>
      </c>
      <c r="F137" s="32" t="s">
        <v>182</v>
      </c>
      <c r="G137" s="34">
        <v>384</v>
      </c>
      <c r="H137" s="36"/>
      <c r="I137" s="36">
        <v>384</v>
      </c>
      <c r="J137" s="17"/>
      <c r="K137" s="17"/>
      <c r="L137" s="17"/>
      <c r="M137" s="17"/>
      <c r="N137" s="34"/>
      <c r="O137" s="34" t="s">
        <v>203</v>
      </c>
      <c r="P137" s="155"/>
    </row>
    <row r="138" spans="1:16" ht="24">
      <c r="A138" s="111"/>
      <c r="B138" s="112" t="s">
        <v>204</v>
      </c>
      <c r="C138" s="112"/>
      <c r="D138" s="34" t="s">
        <v>205</v>
      </c>
      <c r="E138" s="34">
        <v>8</v>
      </c>
      <c r="F138" s="34" t="s">
        <v>182</v>
      </c>
      <c r="G138" s="34">
        <v>128</v>
      </c>
      <c r="H138" s="36"/>
      <c r="I138" s="36">
        <v>128</v>
      </c>
      <c r="J138" s="17"/>
      <c r="K138" s="17"/>
      <c r="L138" s="17"/>
      <c r="M138" s="17"/>
      <c r="N138" s="34"/>
      <c r="O138" s="34"/>
      <c r="P138" s="46" t="s">
        <v>206</v>
      </c>
    </row>
    <row r="139" spans="1:16" ht="24">
      <c r="A139" s="111"/>
      <c r="B139" s="111" t="s">
        <v>207</v>
      </c>
      <c r="C139" s="111"/>
      <c r="D139" s="111"/>
      <c r="E139" s="34">
        <f>SUM(E134:E138)</f>
        <v>38</v>
      </c>
      <c r="F139" s="34">
        <f t="shared" ref="F139:I139" si="25">SUM(F134:F138)</f>
        <v>0</v>
      </c>
      <c r="G139" s="34">
        <f t="shared" si="25"/>
        <v>848</v>
      </c>
      <c r="H139" s="34">
        <f t="shared" si="25"/>
        <v>0</v>
      </c>
      <c r="I139" s="34">
        <f t="shared" si="25"/>
        <v>848</v>
      </c>
      <c r="J139" s="17"/>
      <c r="K139" s="17"/>
      <c r="L139" s="33"/>
      <c r="M139" s="33"/>
      <c r="N139" s="32"/>
      <c r="O139" s="32"/>
      <c r="P139" s="66" t="s">
        <v>208</v>
      </c>
    </row>
    <row r="140" spans="1:16">
      <c r="A140" s="111" t="s">
        <v>209</v>
      </c>
      <c r="B140" s="111" t="s">
        <v>85</v>
      </c>
      <c r="C140" s="111"/>
      <c r="D140" s="111"/>
      <c r="E140" s="32">
        <f>E117+E139</f>
        <v>145</v>
      </c>
      <c r="F140" s="32"/>
      <c r="G140" s="32">
        <f t="shared" ref="G140:I140" si="26">G117+G139</f>
        <v>2632</v>
      </c>
      <c r="H140" s="32">
        <f t="shared" si="26"/>
        <v>934</v>
      </c>
      <c r="I140" s="32">
        <f t="shared" si="26"/>
        <v>1698</v>
      </c>
      <c r="J140" s="33"/>
      <c r="K140" s="17"/>
      <c r="L140" s="17"/>
      <c r="M140" s="17"/>
      <c r="N140" s="34"/>
      <c r="O140" s="34"/>
      <c r="P140" s="32"/>
    </row>
    <row r="141" spans="1:16">
      <c r="A141" s="111"/>
      <c r="B141" s="111" t="s">
        <v>97</v>
      </c>
      <c r="C141" s="111"/>
      <c r="D141" s="111"/>
      <c r="E141" s="32">
        <f>E118+E139</f>
        <v>139</v>
      </c>
      <c r="F141" s="32"/>
      <c r="G141" s="32">
        <f t="shared" ref="G141:I141" si="27">G118+G139</f>
        <v>2504</v>
      </c>
      <c r="H141" s="32">
        <f t="shared" si="27"/>
        <v>870</v>
      </c>
      <c r="I141" s="32">
        <f t="shared" si="27"/>
        <v>1634</v>
      </c>
      <c r="J141" s="33"/>
      <c r="K141" s="17"/>
      <c r="L141" s="17"/>
      <c r="M141" s="17"/>
      <c r="N141" s="34"/>
      <c r="O141" s="34"/>
      <c r="P141" s="32"/>
    </row>
    <row r="142" spans="1:16">
      <c r="A142" s="111"/>
      <c r="B142" s="111" t="s">
        <v>106</v>
      </c>
      <c r="C142" s="111"/>
      <c r="D142" s="111"/>
      <c r="E142" s="32">
        <f>E119+E139</f>
        <v>143</v>
      </c>
      <c r="F142" s="32"/>
      <c r="G142" s="32">
        <f t="shared" ref="G142:I142" si="28">G119+G139</f>
        <v>2600</v>
      </c>
      <c r="H142" s="32">
        <f t="shared" si="28"/>
        <v>918</v>
      </c>
      <c r="I142" s="32">
        <f t="shared" si="28"/>
        <v>1682</v>
      </c>
      <c r="J142" s="33"/>
      <c r="K142" s="17"/>
      <c r="L142" s="17"/>
      <c r="M142" s="17"/>
      <c r="N142" s="34"/>
      <c r="O142" s="34"/>
      <c r="P142" s="32"/>
    </row>
    <row r="143" spans="1:16">
      <c r="A143" s="111"/>
      <c r="B143" s="111" t="s">
        <v>115</v>
      </c>
      <c r="C143" s="111"/>
      <c r="D143" s="111"/>
      <c r="E143" s="32">
        <f>E120+E139</f>
        <v>145</v>
      </c>
      <c r="F143" s="32"/>
      <c r="G143" s="32">
        <f t="shared" ref="G143:I143" si="29">G120+G139</f>
        <v>2632</v>
      </c>
      <c r="H143" s="32">
        <f t="shared" si="29"/>
        <v>934</v>
      </c>
      <c r="I143" s="32">
        <f t="shared" si="29"/>
        <v>1698</v>
      </c>
      <c r="J143" s="33"/>
      <c r="K143" s="17"/>
      <c r="L143" s="17"/>
      <c r="M143" s="17"/>
      <c r="N143" s="34"/>
      <c r="O143" s="34"/>
      <c r="P143" s="32"/>
    </row>
    <row r="144" spans="1:16" ht="24">
      <c r="A144" s="111" t="s">
        <v>210</v>
      </c>
      <c r="B144" s="128" t="s">
        <v>211</v>
      </c>
      <c r="C144" s="115"/>
      <c r="D144" s="32" t="s">
        <v>212</v>
      </c>
      <c r="E144" s="111" t="s">
        <v>213</v>
      </c>
      <c r="F144" s="111"/>
      <c r="G144" s="111"/>
      <c r="H144" s="109"/>
      <c r="I144" s="109"/>
      <c r="J144" s="110" t="s">
        <v>214</v>
      </c>
      <c r="K144" s="110"/>
      <c r="L144" s="110"/>
      <c r="M144" s="110"/>
      <c r="N144" s="111"/>
      <c r="O144" s="111"/>
      <c r="P144" s="32" t="s">
        <v>215</v>
      </c>
    </row>
    <row r="145" spans="1:16">
      <c r="A145" s="111"/>
      <c r="B145" s="111" t="s">
        <v>85</v>
      </c>
      <c r="C145" s="111"/>
      <c r="D145" s="68">
        <f>(64+96)/G140</f>
        <v>6.0790273556231005E-2</v>
      </c>
      <c r="E145" s="129">
        <f>(-64-96+H117)/G140</f>
        <v>0.29407294832826747</v>
      </c>
      <c r="F145" s="130"/>
      <c r="G145" s="130"/>
      <c r="H145" s="131"/>
      <c r="I145" s="131"/>
      <c r="J145" s="132">
        <f>I117/G140</f>
        <v>0.32294832826747721</v>
      </c>
      <c r="K145" s="132"/>
      <c r="L145" s="132"/>
      <c r="M145" s="132"/>
      <c r="N145" s="130"/>
      <c r="O145" s="130"/>
      <c r="P145" s="68">
        <f>944/G140</f>
        <v>0.35866261398176291</v>
      </c>
    </row>
    <row r="146" spans="1:16">
      <c r="A146" s="111"/>
      <c r="B146" s="111" t="s">
        <v>97</v>
      </c>
      <c r="C146" s="111"/>
      <c r="D146" s="68">
        <f>(64+96)/G141</f>
        <v>6.3897763578274758E-2</v>
      </c>
      <c r="E146" s="129">
        <f>(-64-96+H118)/G141</f>
        <v>0.28354632587859424</v>
      </c>
      <c r="F146" s="130"/>
      <c r="G146" s="130"/>
      <c r="H146" s="131"/>
      <c r="I146" s="131"/>
      <c r="J146" s="132">
        <f>I118/G141</f>
        <v>0.31389776357827476</v>
      </c>
      <c r="K146" s="132"/>
      <c r="L146" s="132"/>
      <c r="M146" s="132"/>
      <c r="N146" s="130"/>
      <c r="O146" s="130"/>
      <c r="P146" s="68">
        <f>944/G141</f>
        <v>0.3769968051118211</v>
      </c>
    </row>
    <row r="147" spans="1:16">
      <c r="A147" s="111"/>
      <c r="B147" s="111" t="s">
        <v>106</v>
      </c>
      <c r="C147" s="111"/>
      <c r="D147" s="68">
        <f>(64+96)/G142</f>
        <v>6.1538461538461542E-2</v>
      </c>
      <c r="E147" s="129">
        <f>(-64-96+H119)/G142</f>
        <v>0.29153846153846152</v>
      </c>
      <c r="F147" s="130"/>
      <c r="G147" s="130"/>
      <c r="H147" s="131"/>
      <c r="I147" s="131"/>
      <c r="J147" s="132">
        <f>I119/G142</f>
        <v>0.32076923076923075</v>
      </c>
      <c r="K147" s="132"/>
      <c r="L147" s="132"/>
      <c r="M147" s="132"/>
      <c r="N147" s="130"/>
      <c r="O147" s="130"/>
      <c r="P147" s="68">
        <f>944/G142</f>
        <v>0.36307692307692307</v>
      </c>
    </row>
    <row r="148" spans="1:16">
      <c r="A148" s="111"/>
      <c r="B148" s="111" t="s">
        <v>115</v>
      </c>
      <c r="C148" s="111"/>
      <c r="D148" s="68">
        <f>(64+96)/G143</f>
        <v>6.0790273556231005E-2</v>
      </c>
      <c r="E148" s="129">
        <f>(-64-96+H120)/G143</f>
        <v>0.29407294832826747</v>
      </c>
      <c r="F148" s="130"/>
      <c r="G148" s="130"/>
      <c r="H148" s="131"/>
      <c r="I148" s="131"/>
      <c r="J148" s="132">
        <f>I120/G143</f>
        <v>0.32294832826747721</v>
      </c>
      <c r="K148" s="132"/>
      <c r="L148" s="132"/>
      <c r="M148" s="132"/>
      <c r="N148" s="130"/>
      <c r="O148" s="130"/>
      <c r="P148" s="68">
        <f>944/G143</f>
        <v>0.35866261398176291</v>
      </c>
    </row>
    <row r="149" spans="1:16">
      <c r="A149" s="111"/>
      <c r="B149" s="111" t="s">
        <v>211</v>
      </c>
      <c r="C149" s="111"/>
      <c r="D149" s="125" t="s">
        <v>216</v>
      </c>
      <c r="E149" s="125"/>
      <c r="F149" s="125"/>
      <c r="G149" s="125"/>
      <c r="H149" s="126"/>
      <c r="I149" s="126"/>
      <c r="J149" s="127" t="s">
        <v>217</v>
      </c>
      <c r="K149" s="127"/>
      <c r="L149" s="127"/>
      <c r="M149" s="127"/>
      <c r="N149" s="126"/>
      <c r="O149" s="126"/>
      <c r="P149" s="126"/>
    </row>
    <row r="150" spans="1:16">
      <c r="A150" s="111"/>
      <c r="B150" s="111" t="s">
        <v>85</v>
      </c>
      <c r="C150" s="111"/>
      <c r="D150" s="130">
        <f>D145+E145</f>
        <v>0.35486322188449848</v>
      </c>
      <c r="E150" s="130"/>
      <c r="F150" s="130"/>
      <c r="G150" s="130"/>
      <c r="H150" s="131"/>
      <c r="I150" s="131"/>
      <c r="J150" s="132">
        <f>J145+P145</f>
        <v>0.68161094224924013</v>
      </c>
      <c r="K150" s="132"/>
      <c r="L150" s="132"/>
      <c r="M150" s="132"/>
      <c r="N150" s="130"/>
      <c r="O150" s="130"/>
      <c r="P150" s="130"/>
    </row>
    <row r="151" spans="1:16">
      <c r="A151" s="111"/>
      <c r="B151" s="111" t="s">
        <v>97</v>
      </c>
      <c r="C151" s="111"/>
      <c r="D151" s="130">
        <f>D146+E146</f>
        <v>0.347444089456869</v>
      </c>
      <c r="E151" s="130"/>
      <c r="F151" s="130"/>
      <c r="G151" s="130"/>
      <c r="H151" s="131"/>
      <c r="I151" s="131"/>
      <c r="J151" s="132">
        <f t="shared" ref="J151:J153" si="30">J146+P146</f>
        <v>0.6908945686900958</v>
      </c>
      <c r="K151" s="132"/>
      <c r="L151" s="132"/>
      <c r="M151" s="132"/>
      <c r="N151" s="130"/>
      <c r="O151" s="130"/>
      <c r="P151" s="130"/>
    </row>
    <row r="152" spans="1:16">
      <c r="A152" s="111"/>
      <c r="B152" s="111" t="s">
        <v>106</v>
      </c>
      <c r="C152" s="111"/>
      <c r="D152" s="130">
        <f>D147+E147</f>
        <v>0.35307692307692307</v>
      </c>
      <c r="E152" s="130"/>
      <c r="F152" s="130"/>
      <c r="G152" s="130"/>
      <c r="H152" s="131"/>
      <c r="I152" s="131"/>
      <c r="J152" s="132">
        <f t="shared" si="30"/>
        <v>0.68384615384615377</v>
      </c>
      <c r="K152" s="132"/>
      <c r="L152" s="132"/>
      <c r="M152" s="132"/>
      <c r="N152" s="130"/>
      <c r="O152" s="130"/>
      <c r="P152" s="130"/>
    </row>
    <row r="153" spans="1:16">
      <c r="A153" s="111"/>
      <c r="B153" s="111" t="s">
        <v>115</v>
      </c>
      <c r="C153" s="111"/>
      <c r="D153" s="130">
        <f>D148+E148</f>
        <v>0.35486322188449848</v>
      </c>
      <c r="E153" s="130"/>
      <c r="F153" s="130"/>
      <c r="G153" s="130"/>
      <c r="H153" s="131"/>
      <c r="I153" s="131"/>
      <c r="J153" s="132">
        <f t="shared" si="30"/>
        <v>0.68161094224924013</v>
      </c>
      <c r="K153" s="132"/>
      <c r="L153" s="132"/>
      <c r="M153" s="132"/>
      <c r="N153" s="130"/>
      <c r="O153" s="130"/>
      <c r="P153" s="130"/>
    </row>
    <row r="154" spans="1:16" ht="14.5" thickBot="1">
      <c r="A154" s="136" t="s">
        <v>218</v>
      </c>
      <c r="B154" s="146"/>
      <c r="C154" s="146"/>
      <c r="D154" s="137"/>
      <c r="E154" s="138"/>
      <c r="F154" s="139"/>
      <c r="G154" s="139"/>
      <c r="H154" s="140"/>
      <c r="I154" s="141"/>
      <c r="J154" s="142"/>
      <c r="K154" s="142"/>
      <c r="L154" s="142"/>
      <c r="M154" s="142"/>
      <c r="N154" s="138"/>
      <c r="O154" s="143"/>
      <c r="P154" s="144"/>
    </row>
    <row r="155" spans="1:16" ht="14.5" thickBot="1">
      <c r="A155" s="136"/>
      <c r="B155" s="146"/>
      <c r="C155" s="146"/>
      <c r="D155" s="145" t="s">
        <v>219</v>
      </c>
      <c r="E155" s="146"/>
      <c r="F155" s="147"/>
      <c r="G155" s="147"/>
      <c r="H155" s="148"/>
      <c r="I155" s="149"/>
      <c r="J155" s="150" t="s">
        <v>220</v>
      </c>
      <c r="K155" s="150"/>
      <c r="L155" s="150"/>
      <c r="M155" s="150"/>
      <c r="N155" s="146"/>
      <c r="O155" s="147"/>
      <c r="P155" s="151"/>
    </row>
    <row r="156" spans="1:16">
      <c r="A156" s="29"/>
      <c r="B156" s="29"/>
      <c r="C156" s="29"/>
      <c r="D156" s="29"/>
      <c r="E156" s="29"/>
      <c r="F156" s="30"/>
      <c r="G156" s="30"/>
      <c r="H156" s="31"/>
      <c r="I156" s="31"/>
      <c r="J156" s="22"/>
      <c r="K156" s="22"/>
      <c r="L156" s="22"/>
      <c r="M156" s="22"/>
      <c r="N156" s="29"/>
      <c r="O156" s="30"/>
      <c r="P156" s="30"/>
    </row>
    <row r="157" spans="1:16">
      <c r="A157" s="133" t="s">
        <v>221</v>
      </c>
      <c r="B157" s="133"/>
      <c r="C157" s="133"/>
      <c r="D157" s="133"/>
      <c r="E157" s="133"/>
      <c r="F157" s="133"/>
      <c r="G157" s="133"/>
      <c r="H157" s="133"/>
      <c r="I157" s="133"/>
      <c r="J157" s="134"/>
      <c r="K157" s="134"/>
      <c r="L157" s="134"/>
      <c r="M157" s="134"/>
      <c r="N157" s="133"/>
      <c r="O157" s="133"/>
      <c r="P157" s="133"/>
    </row>
  </sheetData>
  <sheetProtection formatCells="0" insertHyperlinks="0" autoFilter="0"/>
  <mergeCells count="138">
    <mergeCell ref="H4:I4"/>
    <mergeCell ref="H5:H6"/>
    <mergeCell ref="I5:I6"/>
    <mergeCell ref="J5:K5"/>
    <mergeCell ref="L5:M5"/>
    <mergeCell ref="N5:O5"/>
    <mergeCell ref="A2:P2"/>
    <mergeCell ref="A3:A6"/>
    <mergeCell ref="B3:C6"/>
    <mergeCell ref="D3:D6"/>
    <mergeCell ref="E3:E6"/>
    <mergeCell ref="F3:F6"/>
    <mergeCell ref="G3:G6"/>
    <mergeCell ref="H3:I3"/>
    <mergeCell ref="J3:O4"/>
    <mergeCell ref="P3:P4"/>
    <mergeCell ref="B22:C22"/>
    <mergeCell ref="B23:C23"/>
    <mergeCell ref="B24:C24"/>
    <mergeCell ref="B25:D25"/>
    <mergeCell ref="A26:A29"/>
    <mergeCell ref="B26:C26"/>
    <mergeCell ref="B16:C16"/>
    <mergeCell ref="B17:C17"/>
    <mergeCell ref="B18:C18"/>
    <mergeCell ref="B19:C19"/>
    <mergeCell ref="B20:C20"/>
    <mergeCell ref="B21:C21"/>
    <mergeCell ref="A7:A2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P26:P27"/>
    <mergeCell ref="B27:C27"/>
    <mergeCell ref="B28:C28"/>
    <mergeCell ref="B29:D29"/>
    <mergeCell ref="A30:D30"/>
    <mergeCell ref="A31:A35"/>
    <mergeCell ref="B31:C31"/>
    <mergeCell ref="B32:C32"/>
    <mergeCell ref="B33:C33"/>
    <mergeCell ref="B34:C34"/>
    <mergeCell ref="B35:D35"/>
    <mergeCell ref="A36:A63"/>
    <mergeCell ref="B36:B41"/>
    <mergeCell ref="B42:D42"/>
    <mergeCell ref="B43:B48"/>
    <mergeCell ref="B49:D49"/>
    <mergeCell ref="B50:B55"/>
    <mergeCell ref="B56:D56"/>
    <mergeCell ref="B57:B62"/>
    <mergeCell ref="B63:D63"/>
    <mergeCell ref="A64:A91"/>
    <mergeCell ref="B64:B69"/>
    <mergeCell ref="B70:D70"/>
    <mergeCell ref="B71:B76"/>
    <mergeCell ref="B77:D77"/>
    <mergeCell ref="B78:B83"/>
    <mergeCell ref="B84:D84"/>
    <mergeCell ref="B85:B90"/>
    <mergeCell ref="B91:D91"/>
    <mergeCell ref="A92:A116"/>
    <mergeCell ref="B92:B96"/>
    <mergeCell ref="B97:D97"/>
    <mergeCell ref="B98:B102"/>
    <mergeCell ref="B103:D103"/>
    <mergeCell ref="B104:B109"/>
    <mergeCell ref="B110:D110"/>
    <mergeCell ref="B111:B115"/>
    <mergeCell ref="B116:D116"/>
    <mergeCell ref="A117:C120"/>
    <mergeCell ref="A121:A139"/>
    <mergeCell ref="B121:B123"/>
    <mergeCell ref="B124:B126"/>
    <mergeCell ref="B127:B129"/>
    <mergeCell ref="P127:P130"/>
    <mergeCell ref="B130:B132"/>
    <mergeCell ref="B133:D133"/>
    <mergeCell ref="B134:C134"/>
    <mergeCell ref="B135:C135"/>
    <mergeCell ref="P135:P137"/>
    <mergeCell ref="B136:C136"/>
    <mergeCell ref="B137:C137"/>
    <mergeCell ref="B138:C138"/>
    <mergeCell ref="B139:D139"/>
    <mergeCell ref="A140:A143"/>
    <mergeCell ref="B140:D140"/>
    <mergeCell ref="B141:D141"/>
    <mergeCell ref="B142:D142"/>
    <mergeCell ref="B143:D143"/>
    <mergeCell ref="B147:C147"/>
    <mergeCell ref="E147:I147"/>
    <mergeCell ref="J147:O147"/>
    <mergeCell ref="B148:C148"/>
    <mergeCell ref="E148:I148"/>
    <mergeCell ref="J148:O148"/>
    <mergeCell ref="A144:A153"/>
    <mergeCell ref="B144:C144"/>
    <mergeCell ref="E144:I144"/>
    <mergeCell ref="J144:O144"/>
    <mergeCell ref="B145:C145"/>
    <mergeCell ref="E145:I145"/>
    <mergeCell ref="J145:O145"/>
    <mergeCell ref="B146:C146"/>
    <mergeCell ref="E146:I146"/>
    <mergeCell ref="J146:O146"/>
    <mergeCell ref="B151:C151"/>
    <mergeCell ref="D151:I151"/>
    <mergeCell ref="J151:P151"/>
    <mergeCell ref="B152:C152"/>
    <mergeCell ref="D152:I152"/>
    <mergeCell ref="J152:P152"/>
    <mergeCell ref="B149:C149"/>
    <mergeCell ref="D149:I149"/>
    <mergeCell ref="J149:P149"/>
    <mergeCell ref="B150:C150"/>
    <mergeCell ref="D150:I150"/>
    <mergeCell ref="J150:P150"/>
    <mergeCell ref="F155:I155"/>
    <mergeCell ref="J155:N155"/>
    <mergeCell ref="O155:P155"/>
    <mergeCell ref="A157:P157"/>
    <mergeCell ref="B153:C153"/>
    <mergeCell ref="D153:I153"/>
    <mergeCell ref="J153:P153"/>
    <mergeCell ref="A154:A155"/>
    <mergeCell ref="B154:C155"/>
    <mergeCell ref="D154:E154"/>
    <mergeCell ref="F154:I154"/>
    <mergeCell ref="J154:N154"/>
    <mergeCell ref="O154:P154"/>
    <mergeCell ref="D155:E155"/>
  </mergeCells>
  <phoneticPr fontId="2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sheetProtection formatCells="0" insertHyperlinks="0" autoFilter="0"/>
  <phoneticPr fontId="2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>
      <cellprotection/>
    </woSheetProps>
    <woSheetProps sheetStid="2" interlineOnOff="0" interlineColor="0" isDbSheet="0" isDashBoardSheet="0">
      <cellprotection/>
    </woSheetProps>
    <woSheetProps sheetStid="3" interlineOnOff="0" interlineColor="0" isDbSheet="0" isDashBoardSheet="0">
      <cellprotection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slw</cp:lastModifiedBy>
  <cp:lastPrinted>2022-08-23T05:49:43Z</cp:lastPrinted>
  <dcterms:created xsi:type="dcterms:W3CDTF">2006-09-18T16:00:00Z</dcterms:created>
  <dcterms:modified xsi:type="dcterms:W3CDTF">2022-09-13T02:12:20Z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/>
  </property>
</Properties>
</file>